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2AF744B8-ACFD-43C7-A1CE-5D2366F7D3D7}" xr6:coauthVersionLast="36" xr6:coauthVersionMax="36" xr10:uidLastSave="{00000000-0000-0000-0000-000000000000}"/>
  <bookViews>
    <workbookView xWindow="0" yWindow="0" windowWidth="28800" windowHeight="11505" xr2:uid="{03B23EB3-FF4C-4211-977F-742B78500E05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D68" i="1"/>
  <c r="F67" i="1"/>
  <c r="G67" i="1" s="1"/>
  <c r="E67" i="1"/>
  <c r="D67" i="1"/>
  <c r="C67" i="1"/>
  <c r="B67" i="1"/>
  <c r="E65" i="1"/>
  <c r="G63" i="1"/>
  <c r="G62" i="1"/>
  <c r="G61" i="1"/>
  <c r="G60" i="1"/>
  <c r="D60" i="1"/>
  <c r="F59" i="1"/>
  <c r="G59" i="1" s="1"/>
  <c r="E59" i="1"/>
  <c r="D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C54" i="1"/>
  <c r="B54" i="1"/>
  <c r="D54" i="1" s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G45" i="1" s="1"/>
  <c r="E45" i="1"/>
  <c r="D45" i="1"/>
  <c r="D65" i="1" s="1"/>
  <c r="C45" i="1"/>
  <c r="C65" i="1" s="1"/>
  <c r="B45" i="1"/>
  <c r="B65" i="1" s="1"/>
  <c r="E41" i="1"/>
  <c r="E70" i="1" s="1"/>
  <c r="G39" i="1"/>
  <c r="D39" i="1"/>
  <c r="G38" i="1"/>
  <c r="G37" i="1" s="1"/>
  <c r="D38" i="1"/>
  <c r="D37" i="1"/>
  <c r="G36" i="1"/>
  <c r="D36" i="1"/>
  <c r="G35" i="1"/>
  <c r="F35" i="1"/>
  <c r="E35" i="1"/>
  <c r="C35" i="1"/>
  <c r="D35" i="1" s="1"/>
  <c r="G34" i="1"/>
  <c r="D34" i="1"/>
  <c r="G33" i="1"/>
  <c r="D33" i="1"/>
  <c r="G32" i="1"/>
  <c r="D32" i="1"/>
  <c r="G31" i="1"/>
  <c r="G28" i="1" s="1"/>
  <c r="D31" i="1"/>
  <c r="G30" i="1"/>
  <c r="D30" i="1"/>
  <c r="G29" i="1"/>
  <c r="D29" i="1"/>
  <c r="F28" i="1"/>
  <c r="F41" i="1" s="1"/>
  <c r="E28" i="1"/>
  <c r="C28" i="1"/>
  <c r="B28" i="1"/>
  <c r="D28" i="1" s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G16" i="1" s="1"/>
  <c r="D17" i="1"/>
  <c r="F16" i="1"/>
  <c r="E16" i="1"/>
  <c r="D16" i="1"/>
  <c r="C16" i="1"/>
  <c r="C41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D41" i="1" s="1"/>
  <c r="D70" i="1" s="1"/>
  <c r="G10" i="1"/>
  <c r="D10" i="1"/>
  <c r="G9" i="1"/>
  <c r="D9" i="1"/>
  <c r="C70" i="1" l="1"/>
  <c r="G41" i="1"/>
  <c r="G42" i="1" s="1"/>
  <c r="F65" i="1"/>
  <c r="G65" i="1" s="1"/>
  <c r="F70" i="1" l="1"/>
  <c r="G70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<sst xmlns="http://schemas.openxmlformats.org/spreadsheetml/2006/main" count="75" uniqueCount="75">
  <si>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</si>
  <si>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</si>
  <si>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</si>
  <si>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marzo de 2024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</si>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</sst>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>
      <alignment horizontal="left" indent="3"/>
    </xf>
    <xf numFmtId="0" fontId="0" fillId="3" borderId="12" xfId="0" applyFill="1" applyBorder="1" applyAlignment="1">
      <alignment horizontal="left" vertical="center" indent="5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wrapText="1" indent="4"/>
    </xf>
    <xf numFmtId="0" fontId="0" fillId="3" borderId="12" xfId="0" applyFill="1" applyBorder="1" applyAlignment="1">
      <alignment horizontal="left" wrapText="1" indent="4"/>
    </xf>
    <xf numFmtId="0" fontId="0" fillId="3" borderId="12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wrapText="1" indent="2"/>
    </xf>
    <xf numFmtId="0" fontId="2" fillId="3" borderId="12" xfId="0" applyFont="1" applyFill="1" applyBorder="1" applyAlignment="1">
      <alignment horizontal="left" vertical="center" wrapText="1" indent="2"/>
    </xf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4" fontId="2" fillId="3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90FD-405D-4BB7-8454-FFD21D2C9F27}">
  <sheetPr>
    <pageSetUpPr fitToPage="1"/>
  </sheetPr>
  <dimension ref="A1:G77"/>
  <sheetViews>
    <sheetView tabSelected="1" zoomScale="85" zoomScaleNormal="85" workbookViewId="0">
      <selection activeCell="A5" sqref="A5:G5"/>
    </sheetView>
  </sheetViews>
  <sheetFormatPr baseColWidth="10" defaultColWidth="1.140625" defaultRowHeight="15" zeroHeight="1" x14ac:dyDescent="0.25"/>
  <cols>
    <col min="1" max="1" width="91" customWidth="1"/>
    <col min="2" max="2" width="22.5703125" customWidth="1"/>
    <col min="3" max="7" width="20.7109375" customWidth="1"/>
    <col min="8" max="255" width="11.42578125" customWidth="1"/>
    <col min="257" max="257" width="91" customWidth="1"/>
    <col min="258" max="258" width="22.5703125" customWidth="1"/>
    <col min="259" max="263" width="20.7109375" customWidth="1"/>
    <col min="264" max="511" width="11.42578125" customWidth="1"/>
    <col min="513" max="513" width="91" customWidth="1"/>
    <col min="514" max="514" width="22.5703125" customWidth="1"/>
    <col min="515" max="519" width="20.7109375" customWidth="1"/>
    <col min="520" max="767" width="11.42578125" customWidth="1"/>
    <col min="769" max="769" width="91" customWidth="1"/>
    <col min="770" max="770" width="22.5703125" customWidth="1"/>
    <col min="771" max="775" width="20.7109375" customWidth="1"/>
    <col min="776" max="1023" width="11.42578125" customWidth="1"/>
    <col min="1025" max="1025" width="91" customWidth="1"/>
    <col min="1026" max="1026" width="22.5703125" customWidth="1"/>
    <col min="1027" max="1031" width="20.7109375" customWidth="1"/>
    <col min="1032" max="1279" width="11.42578125" customWidth="1"/>
    <col min="1281" max="1281" width="91" customWidth="1"/>
    <col min="1282" max="1282" width="22.5703125" customWidth="1"/>
    <col min="1283" max="1287" width="20.7109375" customWidth="1"/>
    <col min="1288" max="1535" width="11.42578125" customWidth="1"/>
    <col min="1537" max="1537" width="91" customWidth="1"/>
    <col min="1538" max="1538" width="22.5703125" customWidth="1"/>
    <col min="1539" max="1543" width="20.7109375" customWidth="1"/>
    <col min="1544" max="1791" width="11.42578125" customWidth="1"/>
    <col min="1793" max="1793" width="91" customWidth="1"/>
    <col min="1794" max="1794" width="22.5703125" customWidth="1"/>
    <col min="1795" max="1799" width="20.7109375" customWidth="1"/>
    <col min="1800" max="2047" width="11.42578125" customWidth="1"/>
    <col min="2049" max="2049" width="91" customWidth="1"/>
    <col min="2050" max="2050" width="22.5703125" customWidth="1"/>
    <col min="2051" max="2055" width="20.7109375" customWidth="1"/>
    <col min="2056" max="2303" width="11.42578125" customWidth="1"/>
    <col min="2305" max="2305" width="91" customWidth="1"/>
    <col min="2306" max="2306" width="22.5703125" customWidth="1"/>
    <col min="2307" max="2311" width="20.7109375" customWidth="1"/>
    <col min="2312" max="2559" width="11.42578125" customWidth="1"/>
    <col min="2561" max="2561" width="91" customWidth="1"/>
    <col min="2562" max="2562" width="22.5703125" customWidth="1"/>
    <col min="2563" max="2567" width="20.7109375" customWidth="1"/>
    <col min="2568" max="2815" width="11.42578125" customWidth="1"/>
    <col min="2817" max="2817" width="91" customWidth="1"/>
    <col min="2818" max="2818" width="22.5703125" customWidth="1"/>
    <col min="2819" max="2823" width="20.7109375" customWidth="1"/>
    <col min="2824" max="3071" width="11.42578125" customWidth="1"/>
    <col min="3073" max="3073" width="91" customWidth="1"/>
    <col min="3074" max="3074" width="22.5703125" customWidth="1"/>
    <col min="3075" max="3079" width="20.7109375" customWidth="1"/>
    <col min="3080" max="3327" width="11.42578125" customWidth="1"/>
    <col min="3329" max="3329" width="91" customWidth="1"/>
    <col min="3330" max="3330" width="22.5703125" customWidth="1"/>
    <col min="3331" max="3335" width="20.7109375" customWidth="1"/>
    <col min="3336" max="3583" width="11.42578125" customWidth="1"/>
    <col min="3585" max="3585" width="91" customWidth="1"/>
    <col min="3586" max="3586" width="22.5703125" customWidth="1"/>
    <col min="3587" max="3591" width="20.7109375" customWidth="1"/>
    <col min="3592" max="3839" width="11.42578125" customWidth="1"/>
    <col min="3841" max="3841" width="91" customWidth="1"/>
    <col min="3842" max="3842" width="22.5703125" customWidth="1"/>
    <col min="3843" max="3847" width="20.7109375" customWidth="1"/>
    <col min="3848" max="4095" width="11.42578125" customWidth="1"/>
    <col min="4097" max="4097" width="91" customWidth="1"/>
    <col min="4098" max="4098" width="22.5703125" customWidth="1"/>
    <col min="4099" max="4103" width="20.7109375" customWidth="1"/>
    <col min="4104" max="4351" width="11.42578125" customWidth="1"/>
    <col min="4353" max="4353" width="91" customWidth="1"/>
    <col min="4354" max="4354" width="22.5703125" customWidth="1"/>
    <col min="4355" max="4359" width="20.7109375" customWidth="1"/>
    <col min="4360" max="4607" width="11.42578125" customWidth="1"/>
    <col min="4609" max="4609" width="91" customWidth="1"/>
    <col min="4610" max="4610" width="22.5703125" customWidth="1"/>
    <col min="4611" max="4615" width="20.7109375" customWidth="1"/>
    <col min="4616" max="4863" width="11.42578125" customWidth="1"/>
    <col min="4865" max="4865" width="91" customWidth="1"/>
    <col min="4866" max="4866" width="22.5703125" customWidth="1"/>
    <col min="4867" max="4871" width="20.7109375" customWidth="1"/>
    <col min="4872" max="5119" width="11.42578125" customWidth="1"/>
    <col min="5121" max="5121" width="91" customWidth="1"/>
    <col min="5122" max="5122" width="22.5703125" customWidth="1"/>
    <col min="5123" max="5127" width="20.7109375" customWidth="1"/>
    <col min="5128" max="5375" width="11.42578125" customWidth="1"/>
    <col min="5377" max="5377" width="91" customWidth="1"/>
    <col min="5378" max="5378" width="22.5703125" customWidth="1"/>
    <col min="5379" max="5383" width="20.7109375" customWidth="1"/>
    <col min="5384" max="5631" width="11.42578125" customWidth="1"/>
    <col min="5633" max="5633" width="91" customWidth="1"/>
    <col min="5634" max="5634" width="22.5703125" customWidth="1"/>
    <col min="5635" max="5639" width="20.7109375" customWidth="1"/>
    <col min="5640" max="5887" width="11.42578125" customWidth="1"/>
    <col min="5889" max="5889" width="91" customWidth="1"/>
    <col min="5890" max="5890" width="22.5703125" customWidth="1"/>
    <col min="5891" max="5895" width="20.7109375" customWidth="1"/>
    <col min="5896" max="6143" width="11.42578125" customWidth="1"/>
    <col min="6145" max="6145" width="91" customWidth="1"/>
    <col min="6146" max="6146" width="22.5703125" customWidth="1"/>
    <col min="6147" max="6151" width="20.7109375" customWidth="1"/>
    <col min="6152" max="6399" width="11.42578125" customWidth="1"/>
    <col min="6401" max="6401" width="91" customWidth="1"/>
    <col min="6402" max="6402" width="22.5703125" customWidth="1"/>
    <col min="6403" max="6407" width="20.7109375" customWidth="1"/>
    <col min="6408" max="6655" width="11.42578125" customWidth="1"/>
    <col min="6657" max="6657" width="91" customWidth="1"/>
    <col min="6658" max="6658" width="22.5703125" customWidth="1"/>
    <col min="6659" max="6663" width="20.7109375" customWidth="1"/>
    <col min="6664" max="6911" width="11.42578125" customWidth="1"/>
    <col min="6913" max="6913" width="91" customWidth="1"/>
    <col min="6914" max="6914" width="22.5703125" customWidth="1"/>
    <col min="6915" max="6919" width="20.7109375" customWidth="1"/>
    <col min="6920" max="7167" width="11.42578125" customWidth="1"/>
    <col min="7169" max="7169" width="91" customWidth="1"/>
    <col min="7170" max="7170" width="22.5703125" customWidth="1"/>
    <col min="7171" max="7175" width="20.7109375" customWidth="1"/>
    <col min="7176" max="7423" width="11.42578125" customWidth="1"/>
    <col min="7425" max="7425" width="91" customWidth="1"/>
    <col min="7426" max="7426" width="22.5703125" customWidth="1"/>
    <col min="7427" max="7431" width="20.7109375" customWidth="1"/>
    <col min="7432" max="7679" width="11.42578125" customWidth="1"/>
    <col min="7681" max="7681" width="91" customWidth="1"/>
    <col min="7682" max="7682" width="22.5703125" customWidth="1"/>
    <col min="7683" max="7687" width="20.7109375" customWidth="1"/>
    <col min="7688" max="7935" width="11.42578125" customWidth="1"/>
    <col min="7937" max="7937" width="91" customWidth="1"/>
    <col min="7938" max="7938" width="22.5703125" customWidth="1"/>
    <col min="7939" max="7943" width="20.7109375" customWidth="1"/>
    <col min="7944" max="8191" width="11.42578125" customWidth="1"/>
    <col min="8193" max="8193" width="91" customWidth="1"/>
    <col min="8194" max="8194" width="22.5703125" customWidth="1"/>
    <col min="8195" max="8199" width="20.7109375" customWidth="1"/>
    <col min="8200" max="8447" width="11.42578125" customWidth="1"/>
    <col min="8449" max="8449" width="91" customWidth="1"/>
    <col min="8450" max="8450" width="22.5703125" customWidth="1"/>
    <col min="8451" max="8455" width="20.7109375" customWidth="1"/>
    <col min="8456" max="8703" width="11.42578125" customWidth="1"/>
    <col min="8705" max="8705" width="91" customWidth="1"/>
    <col min="8706" max="8706" width="22.5703125" customWidth="1"/>
    <col min="8707" max="8711" width="20.7109375" customWidth="1"/>
    <col min="8712" max="8959" width="11.42578125" customWidth="1"/>
    <col min="8961" max="8961" width="91" customWidth="1"/>
    <col min="8962" max="8962" width="22.5703125" customWidth="1"/>
    <col min="8963" max="8967" width="20.7109375" customWidth="1"/>
    <col min="8968" max="9215" width="11.42578125" customWidth="1"/>
    <col min="9217" max="9217" width="91" customWidth="1"/>
    <col min="9218" max="9218" width="22.5703125" customWidth="1"/>
    <col min="9219" max="9223" width="20.7109375" customWidth="1"/>
    <col min="9224" max="9471" width="11.42578125" customWidth="1"/>
    <col min="9473" max="9473" width="91" customWidth="1"/>
    <col min="9474" max="9474" width="22.5703125" customWidth="1"/>
    <col min="9475" max="9479" width="20.7109375" customWidth="1"/>
    <col min="9480" max="9727" width="11.42578125" customWidth="1"/>
    <col min="9729" max="9729" width="91" customWidth="1"/>
    <col min="9730" max="9730" width="22.5703125" customWidth="1"/>
    <col min="9731" max="9735" width="20.7109375" customWidth="1"/>
    <col min="9736" max="9983" width="11.42578125" customWidth="1"/>
    <col min="9985" max="9985" width="91" customWidth="1"/>
    <col min="9986" max="9986" width="22.5703125" customWidth="1"/>
    <col min="9987" max="9991" width="20.7109375" customWidth="1"/>
    <col min="9992" max="10239" width="11.42578125" customWidth="1"/>
    <col min="10241" max="10241" width="91" customWidth="1"/>
    <col min="10242" max="10242" width="22.5703125" customWidth="1"/>
    <col min="10243" max="10247" width="20.7109375" customWidth="1"/>
    <col min="10248" max="10495" width="11.42578125" customWidth="1"/>
    <col min="10497" max="10497" width="91" customWidth="1"/>
    <col min="10498" max="10498" width="22.5703125" customWidth="1"/>
    <col min="10499" max="10503" width="20.7109375" customWidth="1"/>
    <col min="10504" max="10751" width="11.42578125" customWidth="1"/>
    <col min="10753" max="10753" width="91" customWidth="1"/>
    <col min="10754" max="10754" width="22.5703125" customWidth="1"/>
    <col min="10755" max="10759" width="20.7109375" customWidth="1"/>
    <col min="10760" max="11007" width="11.42578125" customWidth="1"/>
    <col min="11009" max="11009" width="91" customWidth="1"/>
    <col min="11010" max="11010" width="22.5703125" customWidth="1"/>
    <col min="11011" max="11015" width="20.7109375" customWidth="1"/>
    <col min="11016" max="11263" width="11.42578125" customWidth="1"/>
    <col min="11265" max="11265" width="91" customWidth="1"/>
    <col min="11266" max="11266" width="22.5703125" customWidth="1"/>
    <col min="11267" max="11271" width="20.7109375" customWidth="1"/>
    <col min="11272" max="11519" width="11.42578125" customWidth="1"/>
    <col min="11521" max="11521" width="91" customWidth="1"/>
    <col min="11522" max="11522" width="22.5703125" customWidth="1"/>
    <col min="11523" max="11527" width="20.7109375" customWidth="1"/>
    <col min="11528" max="11775" width="11.42578125" customWidth="1"/>
    <col min="11777" max="11777" width="91" customWidth="1"/>
    <col min="11778" max="11778" width="22.5703125" customWidth="1"/>
    <col min="11779" max="11783" width="20.7109375" customWidth="1"/>
    <col min="11784" max="12031" width="11.42578125" customWidth="1"/>
    <col min="12033" max="12033" width="91" customWidth="1"/>
    <col min="12034" max="12034" width="22.5703125" customWidth="1"/>
    <col min="12035" max="12039" width="20.7109375" customWidth="1"/>
    <col min="12040" max="12287" width="11.42578125" customWidth="1"/>
    <col min="12289" max="12289" width="91" customWidth="1"/>
    <col min="12290" max="12290" width="22.5703125" customWidth="1"/>
    <col min="12291" max="12295" width="20.7109375" customWidth="1"/>
    <col min="12296" max="12543" width="11.42578125" customWidth="1"/>
    <col min="12545" max="12545" width="91" customWidth="1"/>
    <col min="12546" max="12546" width="22.5703125" customWidth="1"/>
    <col min="12547" max="12551" width="20.7109375" customWidth="1"/>
    <col min="12552" max="12799" width="11.42578125" customWidth="1"/>
    <col min="12801" max="12801" width="91" customWidth="1"/>
    <col min="12802" max="12802" width="22.5703125" customWidth="1"/>
    <col min="12803" max="12807" width="20.7109375" customWidth="1"/>
    <col min="12808" max="13055" width="11.42578125" customWidth="1"/>
    <col min="13057" max="13057" width="91" customWidth="1"/>
    <col min="13058" max="13058" width="22.5703125" customWidth="1"/>
    <col min="13059" max="13063" width="20.7109375" customWidth="1"/>
    <col min="13064" max="13311" width="11.42578125" customWidth="1"/>
    <col min="13313" max="13313" width="91" customWidth="1"/>
    <col min="13314" max="13314" width="22.5703125" customWidth="1"/>
    <col min="13315" max="13319" width="20.7109375" customWidth="1"/>
    <col min="13320" max="13567" width="11.42578125" customWidth="1"/>
    <col min="13569" max="13569" width="91" customWidth="1"/>
    <col min="13570" max="13570" width="22.5703125" customWidth="1"/>
    <col min="13571" max="13575" width="20.7109375" customWidth="1"/>
    <col min="13576" max="13823" width="11.42578125" customWidth="1"/>
    <col min="13825" max="13825" width="91" customWidth="1"/>
    <col min="13826" max="13826" width="22.5703125" customWidth="1"/>
    <col min="13827" max="13831" width="20.7109375" customWidth="1"/>
    <col min="13832" max="14079" width="11.42578125" customWidth="1"/>
    <col min="14081" max="14081" width="91" customWidth="1"/>
    <col min="14082" max="14082" width="22.5703125" customWidth="1"/>
    <col min="14083" max="14087" width="20.7109375" customWidth="1"/>
    <col min="14088" max="14335" width="11.42578125" customWidth="1"/>
    <col min="14337" max="14337" width="91" customWidth="1"/>
    <col min="14338" max="14338" width="22.5703125" customWidth="1"/>
    <col min="14339" max="14343" width="20.7109375" customWidth="1"/>
    <col min="14344" max="14591" width="11.42578125" customWidth="1"/>
    <col min="14593" max="14593" width="91" customWidth="1"/>
    <col min="14594" max="14594" width="22.5703125" customWidth="1"/>
    <col min="14595" max="14599" width="20.7109375" customWidth="1"/>
    <col min="14600" max="14847" width="11.42578125" customWidth="1"/>
    <col min="14849" max="14849" width="91" customWidth="1"/>
    <col min="14850" max="14850" width="22.5703125" customWidth="1"/>
    <col min="14851" max="14855" width="20.7109375" customWidth="1"/>
    <col min="14856" max="15103" width="11.42578125" customWidth="1"/>
    <col min="15105" max="15105" width="91" customWidth="1"/>
    <col min="15106" max="15106" width="22.5703125" customWidth="1"/>
    <col min="15107" max="15111" width="20.7109375" customWidth="1"/>
    <col min="15112" max="15359" width="11.42578125" customWidth="1"/>
    <col min="15361" max="15361" width="91" customWidth="1"/>
    <col min="15362" max="15362" width="22.5703125" customWidth="1"/>
    <col min="15363" max="15367" width="20.7109375" customWidth="1"/>
    <col min="15368" max="15615" width="11.42578125" customWidth="1"/>
    <col min="15617" max="15617" width="91" customWidth="1"/>
    <col min="15618" max="15618" width="22.5703125" customWidth="1"/>
    <col min="15619" max="15623" width="20.7109375" customWidth="1"/>
    <col min="15624" max="15871" width="11.42578125" customWidth="1"/>
    <col min="15873" max="15873" width="91" customWidth="1"/>
    <col min="15874" max="15874" width="22.5703125" customWidth="1"/>
    <col min="15875" max="15879" width="20.7109375" customWidth="1"/>
    <col min="15880" max="16127" width="11.42578125" customWidth="1"/>
    <col min="16129" max="16129" width="91" customWidth="1"/>
    <col min="16130" max="16130" width="22.5703125" customWidth="1"/>
    <col min="16131" max="16135" width="20.7109375" customWidth="1"/>
    <col min="16136" max="16383" width="11.425781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1893614492</v>
      </c>
      <c r="C9" s="22">
        <v>0</v>
      </c>
      <c r="D9" s="23">
        <f>+B9+C9</f>
        <v>1893614492</v>
      </c>
      <c r="E9" s="22">
        <v>707043917</v>
      </c>
      <c r="F9" s="22">
        <v>707043917</v>
      </c>
      <c r="G9" s="22">
        <f>+F9-B9</f>
        <v>-1186570575</v>
      </c>
    </row>
    <row r="10" spans="1:7" x14ac:dyDescent="0.25">
      <c r="A10" s="21" t="s">
        <v>15</v>
      </c>
      <c r="B10" s="22">
        <v>0</v>
      </c>
      <c r="C10" s="22">
        <v>0</v>
      </c>
      <c r="D10" s="23">
        <f t="shared" ref="D10:D16" si="0">+B10+C10</f>
        <v>0</v>
      </c>
      <c r="E10" s="22">
        <v>0</v>
      </c>
      <c r="F10" s="22">
        <v>0</v>
      </c>
      <c r="G10" s="22">
        <f t="shared" ref="G10:G15" si="1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3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7" x14ac:dyDescent="0.25">
      <c r="A12" s="21" t="s">
        <v>17</v>
      </c>
      <c r="B12" s="22">
        <v>647263162</v>
      </c>
      <c r="C12" s="22">
        <v>0</v>
      </c>
      <c r="D12" s="23">
        <f t="shared" si="0"/>
        <v>647263162</v>
      </c>
      <c r="E12" s="22">
        <v>230187199.69999999</v>
      </c>
      <c r="F12" s="22">
        <v>230185313.69999999</v>
      </c>
      <c r="G12" s="22">
        <f t="shared" si="1"/>
        <v>-417077848.30000001</v>
      </c>
    </row>
    <row r="13" spans="1:7" x14ac:dyDescent="0.25">
      <c r="A13" s="21" t="s">
        <v>18</v>
      </c>
      <c r="B13" s="22">
        <v>101603103</v>
      </c>
      <c r="C13" s="22">
        <v>47174983.689999998</v>
      </c>
      <c r="D13" s="23">
        <f t="shared" si="0"/>
        <v>148778086.69</v>
      </c>
      <c r="E13" s="22">
        <v>148735276</v>
      </c>
      <c r="F13" s="22">
        <v>148735276</v>
      </c>
      <c r="G13" s="22">
        <f t="shared" si="1"/>
        <v>47132173</v>
      </c>
    </row>
    <row r="14" spans="1:7" x14ac:dyDescent="0.25">
      <c r="A14" s="21" t="s">
        <v>19</v>
      </c>
      <c r="B14" s="22">
        <v>25128725</v>
      </c>
      <c r="C14" s="22">
        <v>12271152.289999999</v>
      </c>
      <c r="D14" s="23">
        <f t="shared" si="0"/>
        <v>37399877.289999999</v>
      </c>
      <c r="E14" s="22">
        <v>37000028.380000003</v>
      </c>
      <c r="F14" s="22">
        <v>36991065.380000003</v>
      </c>
      <c r="G14" s="22">
        <f t="shared" si="1"/>
        <v>11862340.380000003</v>
      </c>
    </row>
    <row r="15" spans="1:7" x14ac:dyDescent="0.25">
      <c r="A15" s="21" t="s">
        <v>20</v>
      </c>
      <c r="B15" s="22">
        <v>0</v>
      </c>
      <c r="C15" s="22">
        <v>0</v>
      </c>
      <c r="D15" s="23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7" x14ac:dyDescent="0.25">
      <c r="A16" s="24" t="s">
        <v>21</v>
      </c>
      <c r="B16" s="22">
        <f>SUM(B17:B27)</f>
        <v>9792761753</v>
      </c>
      <c r="C16" s="23">
        <f>SUM(C17:C27)</f>
        <v>227838652</v>
      </c>
      <c r="D16" s="23">
        <f t="shared" si="0"/>
        <v>10020600405</v>
      </c>
      <c r="E16" s="23">
        <f>SUM(E17:E27)</f>
        <v>2726576339</v>
      </c>
      <c r="F16" s="22">
        <f>SUM(F17:F27)</f>
        <v>2726576339</v>
      </c>
      <c r="G16" s="22">
        <f>SUM(G17:G27)</f>
        <v>-7066185414</v>
      </c>
    </row>
    <row r="17" spans="1:7" x14ac:dyDescent="0.25">
      <c r="A17" s="25" t="s">
        <v>22</v>
      </c>
      <c r="B17" s="26">
        <v>6703817387</v>
      </c>
      <c r="C17" s="26">
        <v>104829617</v>
      </c>
      <c r="D17" s="27">
        <f>+B17+C17</f>
        <v>6808647004</v>
      </c>
      <c r="E17" s="26">
        <v>1899241966</v>
      </c>
      <c r="F17" s="26">
        <v>1899241966</v>
      </c>
      <c r="G17" s="26">
        <f>+F17-B17</f>
        <v>-4804575421</v>
      </c>
    </row>
    <row r="18" spans="1:7" x14ac:dyDescent="0.25">
      <c r="A18" s="25" t="s">
        <v>23</v>
      </c>
      <c r="B18" s="26">
        <v>448033348</v>
      </c>
      <c r="C18" s="26">
        <v>2849646</v>
      </c>
      <c r="D18" s="27">
        <f t="shared" ref="D18:D39" si="2">+B18+C18</f>
        <v>450882994</v>
      </c>
      <c r="E18" s="26">
        <v>122600822</v>
      </c>
      <c r="F18" s="26">
        <v>122600822</v>
      </c>
      <c r="G18" s="26">
        <f t="shared" ref="G18:G33" si="3">+F18-B18</f>
        <v>-325432526</v>
      </c>
    </row>
    <row r="19" spans="1:7" x14ac:dyDescent="0.25">
      <c r="A19" s="25" t="s">
        <v>24</v>
      </c>
      <c r="B19" s="26">
        <v>316217342</v>
      </c>
      <c r="C19" s="26">
        <v>1011565</v>
      </c>
      <c r="D19" s="27">
        <f t="shared" si="2"/>
        <v>317228907</v>
      </c>
      <c r="E19" s="26">
        <v>76476573</v>
      </c>
      <c r="F19" s="26">
        <v>76476573</v>
      </c>
      <c r="G19" s="26">
        <f t="shared" si="3"/>
        <v>-239740769</v>
      </c>
    </row>
    <row r="20" spans="1:7" x14ac:dyDescent="0.25">
      <c r="A20" s="25" t="s">
        <v>25</v>
      </c>
      <c r="B20" s="26">
        <v>0</v>
      </c>
      <c r="C20" s="26">
        <v>0</v>
      </c>
      <c r="D20" s="27">
        <f t="shared" si="2"/>
        <v>0</v>
      </c>
      <c r="E20" s="26">
        <v>0</v>
      </c>
      <c r="F20" s="26">
        <v>0</v>
      </c>
      <c r="G20" s="26">
        <f t="shared" si="3"/>
        <v>0</v>
      </c>
    </row>
    <row r="21" spans="1:7" x14ac:dyDescent="0.25">
      <c r="A21" s="25" t="s">
        <v>26</v>
      </c>
      <c r="B21" s="26">
        <v>1230938185</v>
      </c>
      <c r="C21" s="26">
        <v>0</v>
      </c>
      <c r="D21" s="27">
        <f t="shared" si="2"/>
        <v>1230938185</v>
      </c>
      <c r="E21" s="26">
        <v>356677774</v>
      </c>
      <c r="F21" s="26">
        <v>356677774</v>
      </c>
      <c r="G21" s="26">
        <f t="shared" si="3"/>
        <v>-874260411</v>
      </c>
    </row>
    <row r="22" spans="1:7" x14ac:dyDescent="0.25">
      <c r="A22" s="25" t="s">
        <v>27</v>
      </c>
      <c r="B22" s="26">
        <v>56665151</v>
      </c>
      <c r="C22" s="26">
        <v>789891</v>
      </c>
      <c r="D22" s="27">
        <f t="shared" si="2"/>
        <v>57455042</v>
      </c>
      <c r="E22" s="26">
        <v>13363590</v>
      </c>
      <c r="F22" s="26">
        <v>13363590</v>
      </c>
      <c r="G22" s="26">
        <f t="shared" si="3"/>
        <v>-43301561</v>
      </c>
    </row>
    <row r="23" spans="1:7" x14ac:dyDescent="0.25">
      <c r="A23" s="25" t="s">
        <v>28</v>
      </c>
      <c r="B23" s="26">
        <v>0</v>
      </c>
      <c r="C23" s="26">
        <v>0</v>
      </c>
      <c r="D23" s="27">
        <f>+B23+C23</f>
        <v>0</v>
      </c>
      <c r="E23" s="26">
        <v>0</v>
      </c>
      <c r="F23" s="26">
        <v>0</v>
      </c>
      <c r="G23" s="26">
        <f t="shared" si="3"/>
        <v>0</v>
      </c>
    </row>
    <row r="24" spans="1:7" x14ac:dyDescent="0.25">
      <c r="A24" s="25" t="s">
        <v>29</v>
      </c>
      <c r="B24" s="26">
        <v>0</v>
      </c>
      <c r="C24" s="26">
        <v>0</v>
      </c>
      <c r="D24" s="27">
        <f t="shared" si="2"/>
        <v>0</v>
      </c>
      <c r="E24" s="26">
        <v>0</v>
      </c>
      <c r="F24" s="26">
        <v>0</v>
      </c>
      <c r="G24" s="26">
        <f t="shared" si="3"/>
        <v>0</v>
      </c>
    </row>
    <row r="25" spans="1:7" x14ac:dyDescent="0.25">
      <c r="A25" s="25" t="s">
        <v>30</v>
      </c>
      <c r="B25" s="26">
        <v>277890112</v>
      </c>
      <c r="C25" s="26">
        <v>-1</v>
      </c>
      <c r="D25" s="27">
        <f t="shared" si="2"/>
        <v>277890111</v>
      </c>
      <c r="E25" s="26">
        <v>54339146</v>
      </c>
      <c r="F25" s="26">
        <v>54339146</v>
      </c>
      <c r="G25" s="26">
        <f t="shared" si="3"/>
        <v>-223550966</v>
      </c>
    </row>
    <row r="26" spans="1:7" x14ac:dyDescent="0.25">
      <c r="A26" s="25" t="s">
        <v>31</v>
      </c>
      <c r="B26" s="26">
        <v>759200228</v>
      </c>
      <c r="C26" s="26">
        <v>118357934</v>
      </c>
      <c r="D26" s="27">
        <f t="shared" si="2"/>
        <v>877558162</v>
      </c>
      <c r="E26" s="26">
        <v>203876468</v>
      </c>
      <c r="F26" s="26">
        <v>203876468</v>
      </c>
      <c r="G26" s="26">
        <f t="shared" si="3"/>
        <v>-555323760</v>
      </c>
    </row>
    <row r="27" spans="1:7" x14ac:dyDescent="0.25">
      <c r="A27" s="25" t="s">
        <v>32</v>
      </c>
      <c r="B27" s="26">
        <v>0</v>
      </c>
      <c r="C27" s="26">
        <v>0</v>
      </c>
      <c r="D27" s="27">
        <f t="shared" si="2"/>
        <v>0</v>
      </c>
      <c r="E27" s="26">
        <v>0</v>
      </c>
      <c r="F27" s="26">
        <v>0</v>
      </c>
      <c r="G27" s="26">
        <f t="shared" si="3"/>
        <v>0</v>
      </c>
    </row>
    <row r="28" spans="1:7" x14ac:dyDescent="0.25">
      <c r="A28" s="21" t="s">
        <v>33</v>
      </c>
      <c r="B28" s="22">
        <f>SUM(B29:B33)</f>
        <v>182492211</v>
      </c>
      <c r="C28" s="22">
        <f>SUM(C29:C33)</f>
        <v>9208427</v>
      </c>
      <c r="D28" s="23">
        <f t="shared" si="2"/>
        <v>191700638</v>
      </c>
      <c r="E28" s="23">
        <f>SUM(E29:E33)</f>
        <v>87330986.209999993</v>
      </c>
      <c r="F28" s="22">
        <f>SUM(F29:F33)</f>
        <v>87330986.209999993</v>
      </c>
      <c r="G28" s="22">
        <f>SUM(G29:G33)</f>
        <v>-95161224.790000007</v>
      </c>
    </row>
    <row r="29" spans="1:7" x14ac:dyDescent="0.25">
      <c r="A29" s="25" t="s">
        <v>34</v>
      </c>
      <c r="B29" s="26">
        <v>0</v>
      </c>
      <c r="C29" s="26">
        <v>0</v>
      </c>
      <c r="D29" s="27">
        <f t="shared" si="2"/>
        <v>0</v>
      </c>
      <c r="E29" s="26">
        <v>0</v>
      </c>
      <c r="F29" s="26">
        <v>0</v>
      </c>
      <c r="G29" s="26">
        <f t="shared" si="3"/>
        <v>0</v>
      </c>
    </row>
    <row r="30" spans="1:7" x14ac:dyDescent="0.25">
      <c r="A30" s="25" t="s">
        <v>35</v>
      </c>
      <c r="B30" s="26">
        <v>16929082</v>
      </c>
      <c r="C30" s="26">
        <v>2</v>
      </c>
      <c r="D30" s="27">
        <f t="shared" si="2"/>
        <v>16929084</v>
      </c>
      <c r="E30" s="26">
        <v>4232271</v>
      </c>
      <c r="F30" s="26">
        <v>4232271</v>
      </c>
      <c r="G30" s="26">
        <f t="shared" si="3"/>
        <v>-12696811</v>
      </c>
    </row>
    <row r="31" spans="1:7" x14ac:dyDescent="0.25">
      <c r="A31" s="25" t="s">
        <v>36</v>
      </c>
      <c r="B31" s="26">
        <v>86964823</v>
      </c>
      <c r="C31" s="26">
        <v>9208425</v>
      </c>
      <c r="D31" s="27">
        <f t="shared" si="2"/>
        <v>96173248</v>
      </c>
      <c r="E31" s="26">
        <v>29197900</v>
      </c>
      <c r="F31" s="26">
        <v>29197900</v>
      </c>
      <c r="G31" s="26">
        <f t="shared" si="3"/>
        <v>-57766923</v>
      </c>
    </row>
    <row r="32" spans="1:7" x14ac:dyDescent="0.25">
      <c r="A32" s="25" t="s">
        <v>37</v>
      </c>
      <c r="B32" s="26">
        <v>7674542</v>
      </c>
      <c r="C32" s="26">
        <v>0</v>
      </c>
      <c r="D32" s="27">
        <f t="shared" si="2"/>
        <v>7674542</v>
      </c>
      <c r="E32" s="26">
        <v>2169992</v>
      </c>
      <c r="F32" s="26">
        <v>2169992</v>
      </c>
      <c r="G32" s="26">
        <f t="shared" si="3"/>
        <v>-5504550</v>
      </c>
    </row>
    <row r="33" spans="1:7" x14ac:dyDescent="0.25">
      <c r="A33" s="25" t="s">
        <v>38</v>
      </c>
      <c r="B33" s="26">
        <v>70923764</v>
      </c>
      <c r="C33" s="26">
        <v>0</v>
      </c>
      <c r="D33" s="27">
        <f t="shared" si="2"/>
        <v>70923764</v>
      </c>
      <c r="E33" s="26">
        <v>51730823.209999993</v>
      </c>
      <c r="F33" s="26">
        <v>51730823.209999993</v>
      </c>
      <c r="G33" s="26">
        <f t="shared" si="3"/>
        <v>-19192940.790000007</v>
      </c>
    </row>
    <row r="34" spans="1:7" x14ac:dyDescent="0.25">
      <c r="A34" s="21" t="s">
        <v>39</v>
      </c>
      <c r="B34" s="22">
        <v>0</v>
      </c>
      <c r="C34" s="22">
        <v>0</v>
      </c>
      <c r="D34" s="27">
        <f t="shared" si="2"/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v>0</v>
      </c>
      <c r="C35" s="23">
        <f>+C36</f>
        <v>341581</v>
      </c>
      <c r="D35" s="23">
        <f t="shared" si="2"/>
        <v>341581</v>
      </c>
      <c r="E35" s="23">
        <f>+E36</f>
        <v>341581</v>
      </c>
      <c r="F35" s="23">
        <f>+F36</f>
        <v>341581</v>
      </c>
      <c r="G35" s="22">
        <f>G36</f>
        <v>341581</v>
      </c>
    </row>
    <row r="36" spans="1:7" x14ac:dyDescent="0.25">
      <c r="A36" s="25" t="s">
        <v>41</v>
      </c>
      <c r="B36" s="26">
        <v>0</v>
      </c>
      <c r="C36" s="26">
        <v>341581</v>
      </c>
      <c r="D36" s="27">
        <f t="shared" si="2"/>
        <v>341581</v>
      </c>
      <c r="E36" s="26">
        <v>341581</v>
      </c>
      <c r="F36" s="26">
        <v>341581</v>
      </c>
      <c r="G36" s="26">
        <f>+F36-B36</f>
        <v>341581</v>
      </c>
    </row>
    <row r="37" spans="1:7" x14ac:dyDescent="0.25">
      <c r="A37" s="21" t="s">
        <v>42</v>
      </c>
      <c r="B37" s="22">
        <v>0</v>
      </c>
      <c r="C37" s="22">
        <v>0</v>
      </c>
      <c r="D37" s="23">
        <f t="shared" si="2"/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5" t="s">
        <v>43</v>
      </c>
      <c r="B38" s="26">
        <v>0</v>
      </c>
      <c r="C38" s="26">
        <v>0</v>
      </c>
      <c r="D38" s="27">
        <f t="shared" si="2"/>
        <v>0</v>
      </c>
      <c r="E38" s="26">
        <v>0</v>
      </c>
      <c r="F38" s="26">
        <v>0</v>
      </c>
      <c r="G38" s="26">
        <f>+F38-B38</f>
        <v>0</v>
      </c>
    </row>
    <row r="39" spans="1:7" x14ac:dyDescent="0.25">
      <c r="A39" s="25" t="s">
        <v>44</v>
      </c>
      <c r="B39" s="26">
        <v>0</v>
      </c>
      <c r="C39" s="26">
        <v>0</v>
      </c>
      <c r="D39" s="27">
        <f t="shared" si="2"/>
        <v>0</v>
      </c>
      <c r="E39" s="26">
        <v>0</v>
      </c>
      <c r="F39" s="26">
        <v>0</v>
      </c>
      <c r="G39" s="26">
        <f>+F39-B39</f>
        <v>0</v>
      </c>
    </row>
    <row r="40" spans="1:7" x14ac:dyDescent="0.25">
      <c r="A40" s="28"/>
      <c r="B40" s="26"/>
      <c r="C40" s="26"/>
      <c r="D40" s="26"/>
      <c r="E40" s="26"/>
      <c r="F40" s="26"/>
      <c r="G40" s="26"/>
    </row>
    <row r="41" spans="1:7" x14ac:dyDescent="0.25">
      <c r="A41" s="29" t="s">
        <v>45</v>
      </c>
      <c r="B41" s="22">
        <f t="shared" ref="B41:G41" si="4">SUM(B9,B10,B11,B12,B13,B14,B15,B16,B28,B34,B35,B37)</f>
        <v>12642863446</v>
      </c>
      <c r="C41" s="22">
        <f t="shared" si="4"/>
        <v>296834795.98000002</v>
      </c>
      <c r="D41" s="22">
        <f t="shared" si="4"/>
        <v>12939698241.98</v>
      </c>
      <c r="E41" s="22">
        <f t="shared" si="4"/>
        <v>3937215327.29</v>
      </c>
      <c r="F41" s="22">
        <f t="shared" si="4"/>
        <v>3937204478.29</v>
      </c>
      <c r="G41" s="22">
        <f t="shared" si="4"/>
        <v>-8705658967.710001</v>
      </c>
    </row>
    <row r="42" spans="1:7" x14ac:dyDescent="0.25">
      <c r="A42" s="29" t="s">
        <v>46</v>
      </c>
      <c r="B42" s="30"/>
      <c r="C42" s="30"/>
      <c r="D42" s="30"/>
      <c r="E42" s="30"/>
      <c r="F42" s="30"/>
      <c r="G42" s="31">
        <f>IF(G41&gt;0,G41,0)</f>
        <v>0</v>
      </c>
    </row>
    <row r="43" spans="1:7" x14ac:dyDescent="0.25">
      <c r="A43" s="28"/>
      <c r="B43" s="32"/>
      <c r="C43" s="32"/>
      <c r="D43" s="32"/>
      <c r="E43" s="32"/>
      <c r="F43" s="32"/>
      <c r="G43" s="32"/>
    </row>
    <row r="44" spans="1:7" x14ac:dyDescent="0.25">
      <c r="A44" s="29" t="s">
        <v>47</v>
      </c>
      <c r="B44" s="32"/>
      <c r="C44" s="32"/>
      <c r="D44" s="32"/>
      <c r="E44" s="32"/>
      <c r="F44" s="32"/>
      <c r="G44" s="32"/>
    </row>
    <row r="45" spans="1:7" x14ac:dyDescent="0.25">
      <c r="A45" s="33" t="s">
        <v>48</v>
      </c>
      <c r="B45" s="23">
        <f>SUM(B46:B53)</f>
        <v>11413267517</v>
      </c>
      <c r="C45" s="23">
        <f>SUM(C46:C53)</f>
        <v>-74073230</v>
      </c>
      <c r="D45" s="22">
        <f>SUM(D46:D53)</f>
        <v>11339194287</v>
      </c>
      <c r="E45" s="22">
        <f>SUM(E46:E53)</f>
        <v>2711010340.1399999</v>
      </c>
      <c r="F45" s="22">
        <f>SUM(F46:F53)</f>
        <v>2711010340.1399999</v>
      </c>
      <c r="G45" s="23">
        <f>+F45-B45</f>
        <v>-8702257176.8600006</v>
      </c>
    </row>
    <row r="46" spans="1:7" x14ac:dyDescent="0.25">
      <c r="A46" s="34" t="s">
        <v>49</v>
      </c>
      <c r="B46" s="26">
        <v>5613572245</v>
      </c>
      <c r="C46" s="26">
        <v>0</v>
      </c>
      <c r="D46" s="26">
        <f>+B46+C46</f>
        <v>5613572245</v>
      </c>
      <c r="E46" s="26">
        <v>1285836889.21</v>
      </c>
      <c r="F46" s="26">
        <v>1285836889.21</v>
      </c>
      <c r="G46" s="23">
        <f t="shared" ref="G46:G75" si="5">+F46-B46</f>
        <v>-4327735355.79</v>
      </c>
    </row>
    <row r="47" spans="1:7" x14ac:dyDescent="0.25">
      <c r="A47" s="34" t="s">
        <v>50</v>
      </c>
      <c r="B47" s="26">
        <v>2216291476</v>
      </c>
      <c r="C47" s="26">
        <v>0</v>
      </c>
      <c r="D47" s="26">
        <f t="shared" ref="D47:D58" si="6">+B47+C47</f>
        <v>2216291476</v>
      </c>
      <c r="E47" s="26">
        <v>464600035.92999995</v>
      </c>
      <c r="F47" s="26">
        <v>464600035.92999995</v>
      </c>
      <c r="G47" s="22">
        <f t="shared" si="5"/>
        <v>-1751691440.0700002</v>
      </c>
    </row>
    <row r="48" spans="1:7" x14ac:dyDescent="0.25">
      <c r="A48" s="34" t="s">
        <v>51</v>
      </c>
      <c r="B48" s="26">
        <v>1454187339</v>
      </c>
      <c r="C48" s="26">
        <v>-79048528</v>
      </c>
      <c r="D48" s="26">
        <f t="shared" si="6"/>
        <v>1375138811</v>
      </c>
      <c r="E48" s="26">
        <v>412541643</v>
      </c>
      <c r="F48" s="26">
        <v>412541643</v>
      </c>
      <c r="G48" s="22">
        <f t="shared" si="5"/>
        <v>-1041645696</v>
      </c>
    </row>
    <row r="49" spans="1:7" ht="30" x14ac:dyDescent="0.25">
      <c r="A49" s="34" t="s">
        <v>52</v>
      </c>
      <c r="B49" s="26">
        <v>845407131</v>
      </c>
      <c r="C49" s="26">
        <v>2080343</v>
      </c>
      <c r="D49" s="26">
        <f t="shared" si="6"/>
        <v>847487474</v>
      </c>
      <c r="E49" s="26">
        <v>211871868</v>
      </c>
      <c r="F49" s="26">
        <v>211871868</v>
      </c>
      <c r="G49" s="22">
        <f t="shared" si="5"/>
        <v>-633535263</v>
      </c>
    </row>
    <row r="50" spans="1:7" x14ac:dyDescent="0.25">
      <c r="A50" s="34" t="s">
        <v>53</v>
      </c>
      <c r="B50" s="26">
        <v>616125225</v>
      </c>
      <c r="C50" s="26">
        <v>-21782945</v>
      </c>
      <c r="D50" s="26">
        <f t="shared" si="6"/>
        <v>594342280</v>
      </c>
      <c r="E50" s="26">
        <v>148585570</v>
      </c>
      <c r="F50" s="26">
        <v>148585570</v>
      </c>
      <c r="G50" s="22">
        <f t="shared" si="5"/>
        <v>-467539655</v>
      </c>
    </row>
    <row r="51" spans="1:7" x14ac:dyDescent="0.25">
      <c r="A51" s="34" t="s">
        <v>54</v>
      </c>
      <c r="B51" s="26">
        <v>138087651</v>
      </c>
      <c r="C51" s="26">
        <v>0</v>
      </c>
      <c r="D51" s="26">
        <f t="shared" si="6"/>
        <v>138087651</v>
      </c>
      <c r="E51" s="26">
        <v>37697883</v>
      </c>
      <c r="F51" s="26">
        <v>37697883</v>
      </c>
      <c r="G51" s="22">
        <f t="shared" si="5"/>
        <v>-100389768</v>
      </c>
    </row>
    <row r="52" spans="1:7" ht="29.25" customHeight="1" x14ac:dyDescent="0.25">
      <c r="A52" s="35" t="s">
        <v>55</v>
      </c>
      <c r="B52" s="26">
        <v>215746053</v>
      </c>
      <c r="C52" s="26">
        <v>10411235</v>
      </c>
      <c r="D52" s="26">
        <f t="shared" si="6"/>
        <v>226157288</v>
      </c>
      <c r="E52" s="26">
        <v>67847184</v>
      </c>
      <c r="F52" s="26">
        <v>67847184</v>
      </c>
      <c r="G52" s="22">
        <f t="shared" si="5"/>
        <v>-147898869</v>
      </c>
    </row>
    <row r="53" spans="1:7" ht="27.75" customHeight="1" x14ac:dyDescent="0.25">
      <c r="A53" s="34" t="s">
        <v>56</v>
      </c>
      <c r="B53" s="26">
        <v>313850397</v>
      </c>
      <c r="C53" s="26">
        <v>14266665</v>
      </c>
      <c r="D53" s="26">
        <f t="shared" si="6"/>
        <v>328117062</v>
      </c>
      <c r="E53" s="26">
        <v>82029267</v>
      </c>
      <c r="F53" s="26">
        <v>82029267</v>
      </c>
      <c r="G53" s="22">
        <f t="shared" si="5"/>
        <v>-231821130</v>
      </c>
    </row>
    <row r="54" spans="1:7" x14ac:dyDescent="0.25">
      <c r="A54" s="33" t="s">
        <v>57</v>
      </c>
      <c r="B54" s="23">
        <f>SUM(B55:B58)</f>
        <v>1205989816</v>
      </c>
      <c r="C54" s="23">
        <f>SUM(C55:C58)</f>
        <v>594384237.25</v>
      </c>
      <c r="D54" s="22">
        <f>+B54+C54</f>
        <v>1800374053.25</v>
      </c>
      <c r="E54" s="22">
        <f>SUM(E55:E58)</f>
        <v>520734080.49000001</v>
      </c>
      <c r="F54" s="22">
        <f>SUM(F55:F58)</f>
        <v>520734080.49000001</v>
      </c>
      <c r="G54" s="22">
        <f t="shared" si="5"/>
        <v>-685255735.50999999</v>
      </c>
    </row>
    <row r="55" spans="1:7" x14ac:dyDescent="0.25">
      <c r="A55" s="35" t="s">
        <v>58</v>
      </c>
      <c r="B55" s="26">
        <v>0</v>
      </c>
      <c r="C55" s="26">
        <v>0</v>
      </c>
      <c r="D55" s="26">
        <f t="shared" si="6"/>
        <v>0</v>
      </c>
      <c r="E55" s="26">
        <v>0</v>
      </c>
      <c r="F55" s="26">
        <v>0</v>
      </c>
      <c r="G55" s="22">
        <f t="shared" si="5"/>
        <v>0</v>
      </c>
    </row>
    <row r="56" spans="1:7" x14ac:dyDescent="0.25">
      <c r="A56" s="34" t="s">
        <v>59</v>
      </c>
      <c r="B56" s="26">
        <v>1205989816</v>
      </c>
      <c r="C56" s="26">
        <v>594384237.25</v>
      </c>
      <c r="D56" s="26">
        <f t="shared" si="6"/>
        <v>1800374053.25</v>
      </c>
      <c r="E56" s="26">
        <v>520734080.49000001</v>
      </c>
      <c r="F56" s="26">
        <v>520734080.49000001</v>
      </c>
      <c r="G56" s="22">
        <f t="shared" si="5"/>
        <v>-685255735.50999999</v>
      </c>
    </row>
    <row r="57" spans="1:7" x14ac:dyDescent="0.25">
      <c r="A57" s="34" t="s">
        <v>60</v>
      </c>
      <c r="B57" s="26">
        <v>0</v>
      </c>
      <c r="C57" s="26">
        <v>0</v>
      </c>
      <c r="D57" s="26">
        <f t="shared" si="6"/>
        <v>0</v>
      </c>
      <c r="E57" s="26">
        <v>0</v>
      </c>
      <c r="F57" s="26">
        <v>0</v>
      </c>
      <c r="G57" s="22">
        <f t="shared" si="5"/>
        <v>0</v>
      </c>
    </row>
    <row r="58" spans="1:7" x14ac:dyDescent="0.25">
      <c r="A58" s="35" t="s">
        <v>61</v>
      </c>
      <c r="B58" s="26">
        <v>0</v>
      </c>
      <c r="C58" s="26">
        <v>0</v>
      </c>
      <c r="D58" s="26">
        <f t="shared" si="6"/>
        <v>0</v>
      </c>
      <c r="E58" s="26">
        <v>0</v>
      </c>
      <c r="F58" s="26">
        <v>0</v>
      </c>
      <c r="G58" s="22">
        <f t="shared" si="5"/>
        <v>0</v>
      </c>
    </row>
    <row r="59" spans="1:7" x14ac:dyDescent="0.25">
      <c r="A59" s="33" t="s">
        <v>62</v>
      </c>
      <c r="B59" s="22">
        <f>SUM(B60:B61)</f>
        <v>511510962</v>
      </c>
      <c r="C59" s="22">
        <f>SUM(C60:C61)</f>
        <v>0</v>
      </c>
      <c r="D59" s="22">
        <f>SUM(D60:D61)</f>
        <v>511510962</v>
      </c>
      <c r="E59" s="22">
        <f>SUM(E60:E61)</f>
        <v>136656396.59</v>
      </c>
      <c r="F59" s="22">
        <f>+F60+F61</f>
        <v>136656396.59</v>
      </c>
      <c r="G59" s="22">
        <f t="shared" si="5"/>
        <v>-374854565.40999997</v>
      </c>
    </row>
    <row r="60" spans="1:7" x14ac:dyDescent="0.25">
      <c r="A60" s="34" t="s">
        <v>63</v>
      </c>
      <c r="B60" s="26">
        <v>511510962</v>
      </c>
      <c r="C60" s="26">
        <v>0</v>
      </c>
      <c r="D60" s="26">
        <f>+B60+C60</f>
        <v>511510962</v>
      </c>
      <c r="E60" s="26">
        <v>136656396.59</v>
      </c>
      <c r="F60" s="26">
        <v>136656396.59</v>
      </c>
      <c r="G60" s="22">
        <f t="shared" si="5"/>
        <v>-374854565.40999997</v>
      </c>
    </row>
    <row r="61" spans="1:7" x14ac:dyDescent="0.25">
      <c r="A61" s="34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2">
        <f t="shared" si="5"/>
        <v>0</v>
      </c>
    </row>
    <row r="62" spans="1:7" x14ac:dyDescent="0.25">
      <c r="A62" s="33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 t="shared" si="5"/>
        <v>0</v>
      </c>
    </row>
    <row r="63" spans="1:7" x14ac:dyDescent="0.25">
      <c r="A63" s="33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si="5"/>
        <v>0</v>
      </c>
    </row>
    <row r="64" spans="1:7" x14ac:dyDescent="0.25">
      <c r="A64" s="28"/>
      <c r="B64" s="32"/>
      <c r="C64" s="32"/>
      <c r="D64" s="32"/>
      <c r="E64" s="32"/>
      <c r="F64" s="32"/>
      <c r="G64" s="22"/>
    </row>
    <row r="65" spans="1:7" x14ac:dyDescent="0.25">
      <c r="A65" s="29" t="s">
        <v>67</v>
      </c>
      <c r="B65" s="22">
        <f>B45+B54+B59+B62+B63</f>
        <v>13130768295</v>
      </c>
      <c r="C65" s="23">
        <f>C45+C54+C59+C62+C63</f>
        <v>520311007.25</v>
      </c>
      <c r="D65" s="22">
        <f>D45+D54+D59+D62+D63</f>
        <v>13651079302.25</v>
      </c>
      <c r="E65" s="22">
        <f>E45+E54+E59+E62+E63</f>
        <v>3368400817.2200003</v>
      </c>
      <c r="F65" s="22">
        <f>F45+F54+F59+F62+F63</f>
        <v>3368400817.2200003</v>
      </c>
      <c r="G65" s="22">
        <f>+F65-B65</f>
        <v>-9762367477.7799988</v>
      </c>
    </row>
    <row r="66" spans="1:7" x14ac:dyDescent="0.25">
      <c r="A66" s="28"/>
      <c r="B66" s="32"/>
      <c r="C66" s="32"/>
      <c r="D66" s="32"/>
      <c r="E66" s="32"/>
      <c r="F66" s="32"/>
      <c r="G66" s="22"/>
    </row>
    <row r="67" spans="1:7" x14ac:dyDescent="0.25">
      <c r="A67" s="29" t="s">
        <v>68</v>
      </c>
      <c r="B67" s="22">
        <f>B68</f>
        <v>0</v>
      </c>
      <c r="C67" s="22">
        <f>C68</f>
        <v>0</v>
      </c>
      <c r="D67" s="22">
        <f>D68</f>
        <v>0</v>
      </c>
      <c r="E67" s="22">
        <f>E68</f>
        <v>0</v>
      </c>
      <c r="F67" s="22">
        <f>F68</f>
        <v>0</v>
      </c>
      <c r="G67" s="22">
        <f t="shared" si="5"/>
        <v>0</v>
      </c>
    </row>
    <row r="68" spans="1:7" x14ac:dyDescent="0.25">
      <c r="A68" s="36" t="s">
        <v>69</v>
      </c>
      <c r="B68" s="26">
        <v>0</v>
      </c>
      <c r="C68" s="26">
        <v>0</v>
      </c>
      <c r="D68" s="26">
        <f>+B68+C68</f>
        <v>0</v>
      </c>
      <c r="E68" s="26">
        <v>0</v>
      </c>
      <c r="F68" s="26">
        <v>0</v>
      </c>
      <c r="G68" s="22">
        <f t="shared" si="5"/>
        <v>0</v>
      </c>
    </row>
    <row r="69" spans="1:7" x14ac:dyDescent="0.25">
      <c r="A69" s="28"/>
      <c r="B69" s="32"/>
      <c r="C69" s="32"/>
      <c r="D69" s="32"/>
      <c r="E69" s="32"/>
      <c r="F69" s="32"/>
      <c r="G69" s="22"/>
    </row>
    <row r="70" spans="1:7" x14ac:dyDescent="0.25">
      <c r="A70" s="29" t="s">
        <v>70</v>
      </c>
      <c r="B70" s="22">
        <f>B41+B65+B67</f>
        <v>25773631741</v>
      </c>
      <c r="C70" s="22">
        <f>C41+C65+C67</f>
        <v>817145803.23000002</v>
      </c>
      <c r="D70" s="22">
        <f>D41+D65+D67</f>
        <v>26590777544.23</v>
      </c>
      <c r="E70" s="22">
        <f>E41+E65+E67</f>
        <v>7305616144.5100002</v>
      </c>
      <c r="F70" s="22">
        <f>F41+F65+F67</f>
        <v>7305605295.5100002</v>
      </c>
      <c r="G70" s="22">
        <f t="shared" si="5"/>
        <v>-18468026445.489998</v>
      </c>
    </row>
    <row r="71" spans="1:7" x14ac:dyDescent="0.25">
      <c r="A71" s="28"/>
      <c r="B71" s="32"/>
      <c r="C71" s="32"/>
      <c r="D71" s="32"/>
      <c r="E71" s="32"/>
      <c r="F71" s="32"/>
      <c r="G71" s="22"/>
    </row>
    <row r="72" spans="1:7" x14ac:dyDescent="0.25">
      <c r="A72" s="33" t="s">
        <v>71</v>
      </c>
      <c r="B72" s="32"/>
      <c r="C72" s="32"/>
      <c r="D72" s="32"/>
      <c r="E72" s="32"/>
      <c r="F72" s="32"/>
      <c r="G72" s="22"/>
    </row>
    <row r="73" spans="1:7" x14ac:dyDescent="0.25">
      <c r="A73" s="37" t="s">
        <v>72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2">
        <f t="shared" si="5"/>
        <v>0</v>
      </c>
    </row>
    <row r="74" spans="1:7" ht="30" x14ac:dyDescent="0.25">
      <c r="A74" s="37" t="s">
        <v>73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2">
        <f t="shared" si="5"/>
        <v>0</v>
      </c>
    </row>
    <row r="75" spans="1:7" x14ac:dyDescent="0.25">
      <c r="A75" s="38" t="s">
        <v>74</v>
      </c>
      <c r="B75" s="22">
        <f>B73+B74</f>
        <v>0</v>
      </c>
      <c r="C75" s="22">
        <f>C73+C74</f>
        <v>0</v>
      </c>
      <c r="D75" s="22">
        <f>D73+D74</f>
        <v>0</v>
      </c>
      <c r="E75" s="22">
        <f>E73+E74</f>
        <v>0</v>
      </c>
      <c r="F75" s="22">
        <f>F73+F74</f>
        <v>0</v>
      </c>
      <c r="G75" s="22">
        <f t="shared" si="5"/>
        <v>0</v>
      </c>
    </row>
    <row r="76" spans="1:7" x14ac:dyDescent="0.25">
      <c r="A76" s="39"/>
      <c r="B76" s="40"/>
      <c r="C76" s="40"/>
      <c r="D76" s="40"/>
      <c r="E76" s="40"/>
      <c r="F76" s="40"/>
      <c r="G76" s="41"/>
    </row>
    <row r="77" spans="1:7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B7B2E116-9968-4898-8E4B-537892616D58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2024-04-26T15:55:49Z</dcterms:created>
  <dcterms:modified xsi:type="dcterms:W3CDTF">2024-04-26T15:56:04Z</dcterms:modified>
</cp:coreProperties>
</file>