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3T.Informe Trimestral\5.- LDF\"/>
    </mc:Choice>
  </mc:AlternateContent>
  <xr:revisionPtr revIDLastSave="0" documentId="8_{1943CCB0-35FE-4CF7-8E9F-C0F57DCDB317}" xr6:coauthVersionLast="36" xr6:coauthVersionMax="36" xr10:uidLastSave="{00000000-0000-0000-0000-000000000000}"/>
  <bookViews>
    <workbookView xWindow="0" yWindow="0" windowWidth="28770" windowHeight="12075" xr2:uid="{EAA137DA-7F5F-4947-9BA8-019DAC668B0A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'Formato 6 b)'!$B$64</definedName>
    <definedName name="cvbcbvbcvbvc">'Formato 6 b)'!$C$37</definedName>
    <definedName name="cvbcvb">'Formato 6 b)'!$F$36</definedName>
    <definedName name="cvbcvbcbv">'Formato 6 b)'!$D$64</definedName>
    <definedName name="cvbvcbcbvbc">'Formato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1">'Formato 6 b)'!$B$64</definedName>
    <definedName name="GASTO_E_FIN_02">'Formato 6 b)'!$C$64</definedName>
    <definedName name="GASTO_E_FIN_03">'Formato 6 b)'!$D$64</definedName>
    <definedName name="GASTO_E_FIN_04">'Formato 6 b)'!$E$64</definedName>
    <definedName name="GASTO_E_FIN_05">'Formato 6 b)'!$F$64</definedName>
    <definedName name="GASTO_E_FIN_06">'Formato 6 b)'!$G$64</definedName>
    <definedName name="GASTO_E_T1">'Formato 6 b)'!$B$37</definedName>
    <definedName name="GASTO_E_T2">'Formato 6 b)'!$C$37</definedName>
    <definedName name="GASTO_E_T3">'Formato 6 b)'!$D$37</definedName>
    <definedName name="GASTO_E_T4">'Formato 6 b)'!$E$37</definedName>
    <definedName name="GASTO_E_T5">'Formato 6 b)'!$F$37</definedName>
    <definedName name="GASTO_E_T6">'Formato 6 b)'!$G$37</definedName>
    <definedName name="GASTO_NE_FIN_01">'Formato 6 b)'!$B$36</definedName>
    <definedName name="GASTO_NE_FIN_02">'Formato 6 b)'!$C$36</definedName>
    <definedName name="GASTO_NE_FIN_03">'Formato 6 b)'!$D$36</definedName>
    <definedName name="GASTO_NE_FIN_04">'Formato 6 b)'!$E$36</definedName>
    <definedName name="GASTO_NE_FIN_05">'Formato 6 b)'!$F$36</definedName>
    <definedName name="GASTO_NE_FIN_06">'Formato 6 b)'!$G$36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'Formato 6 b)'!$D$9</definedName>
    <definedName name="vcvcbvcbcvb">'Formato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 s="1"/>
  <c r="G38" i="1"/>
  <c r="F37" i="1"/>
  <c r="E37" i="1"/>
  <c r="D37" i="1"/>
  <c r="C37" i="1"/>
  <c r="B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9" i="1" s="1"/>
  <c r="G12" i="1"/>
  <c r="G11" i="1"/>
  <c r="G10" i="1"/>
  <c r="F9" i="1"/>
  <c r="F65" i="1" s="1"/>
  <c r="E9" i="1"/>
  <c r="E65" i="1" s="1"/>
  <c r="D9" i="1"/>
  <c r="D65" i="1" s="1"/>
  <c r="C9" i="1"/>
  <c r="C65" i="1" s="1"/>
  <c r="B9" i="1"/>
  <c r="G65" i="1" l="1"/>
</calcChain>
</file>

<file path=xl/sharedStrings.xml><?xml version="1.0" encoding="utf-8"?>
<sst xmlns="http://schemas.openxmlformats.org/spreadsheetml/2006/main" count="71" uniqueCount="44">
  <si>
    <t>Formato 6 b) Estado Analítico del Ejercicio del Presupuesto de Egresos Detallado - LDF 
                        (Clasificación Administrativa)</t>
  </si>
  <si>
    <t>Poder Ejecutivo del Estado de Campeche (a)</t>
  </si>
  <si>
    <t>Estado Analítico del Ejercicio del Presupuesto de Egresos Detallado - LDF</t>
  </si>
  <si>
    <t>Clasificación Administrativa</t>
  </si>
  <si>
    <t>Del 1 de enero al 30 de septiembre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</si>
  <si>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</si>
  <si>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</si>
  <si>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</si>
  <si>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</si>
  <si>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</si>
  <si>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</si>
  <si>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</si>
  <si>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</si>
  <si>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</si>
  <si>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</si>
  <si>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Coordinación General de la Oficina de la Gobernadora o del Gobernador del Estado</t>
  </si>
  <si>
    <t>Secretaría de Gobierno</t>
  </si>
  <si>
    <t>Secretaría de Administración y Finanzas</t>
  </si>
  <si>
    <t>Secretaría de Modernización Administrativa e Innovación Gubernamental</t>
  </si>
  <si>
    <t>Secretaría de Educación</t>
  </si>
  <si>
    <t>Secretaría de Salud</t>
  </si>
  <si>
    <t>Secretaría de Desarrollo Urbano, Movilidad y Obras Públicas</t>
  </si>
  <si>
    <t>Secretaría de Desarrollo Económico</t>
  </si>
  <si>
    <t>Secretaría de Desarrollo Agropecuario</t>
  </si>
  <si>
    <t>Secretaría de Bienestar</t>
  </si>
  <si>
    <t>Secretaría de Inclusión</t>
  </si>
  <si>
    <t>Secretaría de Medio Ambiente, Biodiversidad, Cambio Climático y Energía</t>
  </si>
  <si>
    <t>Secretaría de Turismo</t>
  </si>
  <si>
    <t>Secretaría de Protección y Seguridad Ciudadana</t>
  </si>
  <si>
    <t>Secretaría de Protección Civil</t>
  </si>
  <si>
    <t>Secretaría de la Contraloría</t>
  </si>
  <si>
    <t>Consejería Jurídica</t>
  </si>
  <si>
    <t>Fiscalía General del Estado de Campeche</t>
  </si>
  <si>
    <t>Provisiones del Estado</t>
  </si>
  <si>
    <t>Deuda Pública</t>
  </si>
  <si>
    <t>Poder Legislativo</t>
  </si>
  <si>
    <t>Poder Judicial</t>
  </si>
  <si>
    <t>Órganos Autónomos</t>
  </si>
  <si>
    <t>Organismos Descentralizados</t>
  </si>
  <si>
    <t>Fideicomisos Públicos</t>
  </si>
  <si>
    <t>Participaciones y Transferencias a Municipios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</si>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</sst>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9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wrapText="1" indent="2"/>
      <protection locked="0"/>
    </xf>
    <xf numFmtId="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2"/>
      <protection locked="0"/>
    </xf>
    <xf numFmtId="0" fontId="3" fillId="3" borderId="12" xfId="0" applyFont="1" applyFill="1" applyBorder="1" applyAlignment="1">
      <alignment vertical="center"/>
    </xf>
    <xf numFmtId="4" fontId="1" fillId="3" borderId="12" xfId="1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4" fontId="2" fillId="3" borderId="12" xfId="1" applyNumberFormat="1" applyFont="1" applyFill="1" applyBorder="1" applyAlignment="1" applyProtection="1">
      <alignment vertical="center"/>
      <protection locked="0"/>
    </xf>
    <xf numFmtId="4" fontId="2" fillId="3" borderId="12" xfId="1" applyNumberFormat="1" applyFont="1" applyFill="1" applyBorder="1" applyAlignment="1" applyProtection="1">
      <alignment vertical="center"/>
    </xf>
    <xf numFmtId="4" fontId="1" fillId="3" borderId="12" xfId="1" applyNumberFormat="1" applyFont="1" applyFill="1" applyBorder="1" applyAlignment="1" applyProtection="1">
      <alignment vertical="center"/>
    </xf>
    <xf numFmtId="164" fontId="1" fillId="3" borderId="12" xfId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65" fontId="5" fillId="0" borderId="11" xfId="0" applyNumberFormat="1" applyFont="1" applyFill="1" applyBorder="1" applyAlignment="1">
      <alignment horizontal="right" vertical="center" wrapText="1" readingOrder="1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3er%20trimestre/LDF_3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0B6AA-CE1B-47DA-AB82-0EAAF93825E5}">
  <sheetPr>
    <tabColor theme="8"/>
    <pageSetUpPr fitToPage="1"/>
  </sheetPr>
  <dimension ref="A1:IU97"/>
  <sheetViews>
    <sheetView tabSelected="1" topLeftCell="A19" zoomScale="85" zoomScaleNormal="85" workbookViewId="0">
      <selection activeCell="G39" sqref="G39"/>
    </sheetView>
  </sheetViews>
  <sheetFormatPr baseColWidth="10" defaultColWidth="0.85546875" defaultRowHeight="15" zeroHeight="1" x14ac:dyDescent="0.25"/>
  <cols>
    <col min="1" max="1" width="59.28515625" style="35" customWidth="1"/>
    <col min="2" max="6" width="20.7109375" style="35" customWidth="1"/>
    <col min="7" max="7" width="18.28515625" style="35" customWidth="1"/>
    <col min="8" max="255" width="11.42578125" hidden="1" customWidth="1"/>
    <col min="257" max="257" width="59.28515625" customWidth="1"/>
    <col min="258" max="262" width="20.7109375" customWidth="1"/>
    <col min="263" max="263" width="18.28515625" customWidth="1"/>
    <col min="264" max="511" width="0" hidden="1" customWidth="1"/>
    <col min="513" max="513" width="59.28515625" customWidth="1"/>
    <col min="514" max="518" width="20.7109375" customWidth="1"/>
    <col min="519" max="519" width="18.28515625" customWidth="1"/>
    <col min="520" max="767" width="0" hidden="1" customWidth="1"/>
    <col min="769" max="769" width="59.28515625" customWidth="1"/>
    <col min="770" max="774" width="20.7109375" customWidth="1"/>
    <col min="775" max="775" width="18.28515625" customWidth="1"/>
    <col min="776" max="1023" width="0" hidden="1" customWidth="1"/>
    <col min="1025" max="1025" width="59.28515625" customWidth="1"/>
    <col min="1026" max="1030" width="20.7109375" customWidth="1"/>
    <col min="1031" max="1031" width="18.28515625" customWidth="1"/>
    <col min="1032" max="1279" width="0" hidden="1" customWidth="1"/>
    <col min="1281" max="1281" width="59.28515625" customWidth="1"/>
    <col min="1282" max="1286" width="20.7109375" customWidth="1"/>
    <col min="1287" max="1287" width="18.28515625" customWidth="1"/>
    <col min="1288" max="1535" width="0" hidden="1" customWidth="1"/>
    <col min="1537" max="1537" width="59.28515625" customWidth="1"/>
    <col min="1538" max="1542" width="20.7109375" customWidth="1"/>
    <col min="1543" max="1543" width="18.28515625" customWidth="1"/>
    <col min="1544" max="1791" width="0" hidden="1" customWidth="1"/>
    <col min="1793" max="1793" width="59.28515625" customWidth="1"/>
    <col min="1794" max="1798" width="20.7109375" customWidth="1"/>
    <col min="1799" max="1799" width="18.28515625" customWidth="1"/>
    <col min="1800" max="2047" width="0" hidden="1" customWidth="1"/>
    <col min="2049" max="2049" width="59.28515625" customWidth="1"/>
    <col min="2050" max="2054" width="20.7109375" customWidth="1"/>
    <col min="2055" max="2055" width="18.28515625" customWidth="1"/>
    <col min="2056" max="2303" width="0" hidden="1" customWidth="1"/>
    <col min="2305" max="2305" width="59.28515625" customWidth="1"/>
    <col min="2306" max="2310" width="20.7109375" customWidth="1"/>
    <col min="2311" max="2311" width="18.28515625" customWidth="1"/>
    <col min="2312" max="2559" width="0" hidden="1" customWidth="1"/>
    <col min="2561" max="2561" width="59.28515625" customWidth="1"/>
    <col min="2562" max="2566" width="20.7109375" customWidth="1"/>
    <col min="2567" max="2567" width="18.28515625" customWidth="1"/>
    <col min="2568" max="2815" width="0" hidden="1" customWidth="1"/>
    <col min="2817" max="2817" width="59.28515625" customWidth="1"/>
    <col min="2818" max="2822" width="20.7109375" customWidth="1"/>
    <col min="2823" max="2823" width="18.28515625" customWidth="1"/>
    <col min="2824" max="3071" width="0" hidden="1" customWidth="1"/>
    <col min="3073" max="3073" width="59.28515625" customWidth="1"/>
    <col min="3074" max="3078" width="20.7109375" customWidth="1"/>
    <col min="3079" max="3079" width="18.28515625" customWidth="1"/>
    <col min="3080" max="3327" width="0" hidden="1" customWidth="1"/>
    <col min="3329" max="3329" width="59.28515625" customWidth="1"/>
    <col min="3330" max="3334" width="20.7109375" customWidth="1"/>
    <col min="3335" max="3335" width="18.28515625" customWidth="1"/>
    <col min="3336" max="3583" width="0" hidden="1" customWidth="1"/>
    <col min="3585" max="3585" width="59.28515625" customWidth="1"/>
    <col min="3586" max="3590" width="20.7109375" customWidth="1"/>
    <col min="3591" max="3591" width="18.28515625" customWidth="1"/>
    <col min="3592" max="3839" width="0" hidden="1" customWidth="1"/>
    <col min="3841" max="3841" width="59.28515625" customWidth="1"/>
    <col min="3842" max="3846" width="20.7109375" customWidth="1"/>
    <col min="3847" max="3847" width="18.28515625" customWidth="1"/>
    <col min="3848" max="4095" width="0" hidden="1" customWidth="1"/>
    <col min="4097" max="4097" width="59.28515625" customWidth="1"/>
    <col min="4098" max="4102" width="20.7109375" customWidth="1"/>
    <col min="4103" max="4103" width="18.28515625" customWidth="1"/>
    <col min="4104" max="4351" width="0" hidden="1" customWidth="1"/>
    <col min="4353" max="4353" width="59.28515625" customWidth="1"/>
    <col min="4354" max="4358" width="20.7109375" customWidth="1"/>
    <col min="4359" max="4359" width="18.28515625" customWidth="1"/>
    <col min="4360" max="4607" width="0" hidden="1" customWidth="1"/>
    <col min="4609" max="4609" width="59.28515625" customWidth="1"/>
    <col min="4610" max="4614" width="20.7109375" customWidth="1"/>
    <col min="4615" max="4615" width="18.28515625" customWidth="1"/>
    <col min="4616" max="4863" width="0" hidden="1" customWidth="1"/>
    <col min="4865" max="4865" width="59.28515625" customWidth="1"/>
    <col min="4866" max="4870" width="20.7109375" customWidth="1"/>
    <col min="4871" max="4871" width="18.28515625" customWidth="1"/>
    <col min="4872" max="5119" width="0" hidden="1" customWidth="1"/>
    <col min="5121" max="5121" width="59.28515625" customWidth="1"/>
    <col min="5122" max="5126" width="20.7109375" customWidth="1"/>
    <col min="5127" max="5127" width="18.28515625" customWidth="1"/>
    <col min="5128" max="5375" width="0" hidden="1" customWidth="1"/>
    <col min="5377" max="5377" width="59.28515625" customWidth="1"/>
    <col min="5378" max="5382" width="20.7109375" customWidth="1"/>
    <col min="5383" max="5383" width="18.28515625" customWidth="1"/>
    <col min="5384" max="5631" width="0" hidden="1" customWidth="1"/>
    <col min="5633" max="5633" width="59.28515625" customWidth="1"/>
    <col min="5634" max="5638" width="20.7109375" customWidth="1"/>
    <col min="5639" max="5639" width="18.28515625" customWidth="1"/>
    <col min="5640" max="5887" width="0" hidden="1" customWidth="1"/>
    <col min="5889" max="5889" width="59.28515625" customWidth="1"/>
    <col min="5890" max="5894" width="20.7109375" customWidth="1"/>
    <col min="5895" max="5895" width="18.28515625" customWidth="1"/>
    <col min="5896" max="6143" width="0" hidden="1" customWidth="1"/>
    <col min="6145" max="6145" width="59.28515625" customWidth="1"/>
    <col min="6146" max="6150" width="20.7109375" customWidth="1"/>
    <col min="6151" max="6151" width="18.28515625" customWidth="1"/>
    <col min="6152" max="6399" width="0" hidden="1" customWidth="1"/>
    <col min="6401" max="6401" width="59.28515625" customWidth="1"/>
    <col min="6402" max="6406" width="20.7109375" customWidth="1"/>
    <col min="6407" max="6407" width="18.28515625" customWidth="1"/>
    <col min="6408" max="6655" width="0" hidden="1" customWidth="1"/>
    <col min="6657" max="6657" width="59.28515625" customWidth="1"/>
    <col min="6658" max="6662" width="20.7109375" customWidth="1"/>
    <col min="6663" max="6663" width="18.28515625" customWidth="1"/>
    <col min="6664" max="6911" width="0" hidden="1" customWidth="1"/>
    <col min="6913" max="6913" width="59.28515625" customWidth="1"/>
    <col min="6914" max="6918" width="20.7109375" customWidth="1"/>
    <col min="6919" max="6919" width="18.28515625" customWidth="1"/>
    <col min="6920" max="7167" width="0" hidden="1" customWidth="1"/>
    <col min="7169" max="7169" width="59.28515625" customWidth="1"/>
    <col min="7170" max="7174" width="20.7109375" customWidth="1"/>
    <col min="7175" max="7175" width="18.28515625" customWidth="1"/>
    <col min="7176" max="7423" width="0" hidden="1" customWidth="1"/>
    <col min="7425" max="7425" width="59.28515625" customWidth="1"/>
    <col min="7426" max="7430" width="20.7109375" customWidth="1"/>
    <col min="7431" max="7431" width="18.28515625" customWidth="1"/>
    <col min="7432" max="7679" width="0" hidden="1" customWidth="1"/>
    <col min="7681" max="7681" width="59.28515625" customWidth="1"/>
    <col min="7682" max="7686" width="20.7109375" customWidth="1"/>
    <col min="7687" max="7687" width="18.28515625" customWidth="1"/>
    <col min="7688" max="7935" width="0" hidden="1" customWidth="1"/>
    <col min="7937" max="7937" width="59.28515625" customWidth="1"/>
    <col min="7938" max="7942" width="20.7109375" customWidth="1"/>
    <col min="7943" max="7943" width="18.28515625" customWidth="1"/>
    <col min="7944" max="8191" width="0" hidden="1" customWidth="1"/>
    <col min="8193" max="8193" width="59.28515625" customWidth="1"/>
    <col min="8194" max="8198" width="20.7109375" customWidth="1"/>
    <col min="8199" max="8199" width="18.28515625" customWidth="1"/>
    <col min="8200" max="8447" width="0" hidden="1" customWidth="1"/>
    <col min="8449" max="8449" width="59.28515625" customWidth="1"/>
    <col min="8450" max="8454" width="20.7109375" customWidth="1"/>
    <col min="8455" max="8455" width="18.28515625" customWidth="1"/>
    <col min="8456" max="8703" width="0" hidden="1" customWidth="1"/>
    <col min="8705" max="8705" width="59.28515625" customWidth="1"/>
    <col min="8706" max="8710" width="20.7109375" customWidth="1"/>
    <col min="8711" max="8711" width="18.28515625" customWidth="1"/>
    <col min="8712" max="8959" width="0" hidden="1" customWidth="1"/>
    <col min="8961" max="8961" width="59.28515625" customWidth="1"/>
    <col min="8962" max="8966" width="20.7109375" customWidth="1"/>
    <col min="8967" max="8967" width="18.28515625" customWidth="1"/>
    <col min="8968" max="9215" width="0" hidden="1" customWidth="1"/>
    <col min="9217" max="9217" width="59.28515625" customWidth="1"/>
    <col min="9218" max="9222" width="20.7109375" customWidth="1"/>
    <col min="9223" max="9223" width="18.28515625" customWidth="1"/>
    <col min="9224" max="9471" width="0" hidden="1" customWidth="1"/>
    <col min="9473" max="9473" width="59.28515625" customWidth="1"/>
    <col min="9474" max="9478" width="20.7109375" customWidth="1"/>
    <col min="9479" max="9479" width="18.28515625" customWidth="1"/>
    <col min="9480" max="9727" width="0" hidden="1" customWidth="1"/>
    <col min="9729" max="9729" width="59.28515625" customWidth="1"/>
    <col min="9730" max="9734" width="20.7109375" customWidth="1"/>
    <col min="9735" max="9735" width="18.28515625" customWidth="1"/>
    <col min="9736" max="9983" width="0" hidden="1" customWidth="1"/>
    <col min="9985" max="9985" width="59.28515625" customWidth="1"/>
    <col min="9986" max="9990" width="20.7109375" customWidth="1"/>
    <col min="9991" max="9991" width="18.28515625" customWidth="1"/>
    <col min="9992" max="10239" width="0" hidden="1" customWidth="1"/>
    <col min="10241" max="10241" width="59.28515625" customWidth="1"/>
    <col min="10242" max="10246" width="20.7109375" customWidth="1"/>
    <col min="10247" max="10247" width="18.28515625" customWidth="1"/>
    <col min="10248" max="10495" width="0" hidden="1" customWidth="1"/>
    <col min="10497" max="10497" width="59.28515625" customWidth="1"/>
    <col min="10498" max="10502" width="20.7109375" customWidth="1"/>
    <col min="10503" max="10503" width="18.28515625" customWidth="1"/>
    <col min="10504" max="10751" width="0" hidden="1" customWidth="1"/>
    <col min="10753" max="10753" width="59.28515625" customWidth="1"/>
    <col min="10754" max="10758" width="20.7109375" customWidth="1"/>
    <col min="10759" max="10759" width="18.28515625" customWidth="1"/>
    <col min="10760" max="11007" width="0" hidden="1" customWidth="1"/>
    <col min="11009" max="11009" width="59.28515625" customWidth="1"/>
    <col min="11010" max="11014" width="20.7109375" customWidth="1"/>
    <col min="11015" max="11015" width="18.28515625" customWidth="1"/>
    <col min="11016" max="11263" width="0" hidden="1" customWidth="1"/>
    <col min="11265" max="11265" width="59.28515625" customWidth="1"/>
    <col min="11266" max="11270" width="20.7109375" customWidth="1"/>
    <col min="11271" max="11271" width="18.28515625" customWidth="1"/>
    <col min="11272" max="11519" width="0" hidden="1" customWidth="1"/>
    <col min="11521" max="11521" width="59.28515625" customWidth="1"/>
    <col min="11522" max="11526" width="20.7109375" customWidth="1"/>
    <col min="11527" max="11527" width="18.28515625" customWidth="1"/>
    <col min="11528" max="11775" width="0" hidden="1" customWidth="1"/>
    <col min="11777" max="11777" width="59.28515625" customWidth="1"/>
    <col min="11778" max="11782" width="20.7109375" customWidth="1"/>
    <col min="11783" max="11783" width="18.28515625" customWidth="1"/>
    <col min="11784" max="12031" width="0" hidden="1" customWidth="1"/>
    <col min="12033" max="12033" width="59.28515625" customWidth="1"/>
    <col min="12034" max="12038" width="20.7109375" customWidth="1"/>
    <col min="12039" max="12039" width="18.28515625" customWidth="1"/>
    <col min="12040" max="12287" width="0" hidden="1" customWidth="1"/>
    <col min="12289" max="12289" width="59.28515625" customWidth="1"/>
    <col min="12290" max="12294" width="20.7109375" customWidth="1"/>
    <col min="12295" max="12295" width="18.28515625" customWidth="1"/>
    <col min="12296" max="12543" width="0" hidden="1" customWidth="1"/>
    <col min="12545" max="12545" width="59.28515625" customWidth="1"/>
    <col min="12546" max="12550" width="20.7109375" customWidth="1"/>
    <col min="12551" max="12551" width="18.28515625" customWidth="1"/>
    <col min="12552" max="12799" width="0" hidden="1" customWidth="1"/>
    <col min="12801" max="12801" width="59.28515625" customWidth="1"/>
    <col min="12802" max="12806" width="20.7109375" customWidth="1"/>
    <col min="12807" max="12807" width="18.28515625" customWidth="1"/>
    <col min="12808" max="13055" width="0" hidden="1" customWidth="1"/>
    <col min="13057" max="13057" width="59.28515625" customWidth="1"/>
    <col min="13058" max="13062" width="20.7109375" customWidth="1"/>
    <col min="13063" max="13063" width="18.28515625" customWidth="1"/>
    <col min="13064" max="13311" width="0" hidden="1" customWidth="1"/>
    <col min="13313" max="13313" width="59.28515625" customWidth="1"/>
    <col min="13314" max="13318" width="20.7109375" customWidth="1"/>
    <col min="13319" max="13319" width="18.28515625" customWidth="1"/>
    <col min="13320" max="13567" width="0" hidden="1" customWidth="1"/>
    <col min="13569" max="13569" width="59.28515625" customWidth="1"/>
    <col min="13570" max="13574" width="20.7109375" customWidth="1"/>
    <col min="13575" max="13575" width="18.28515625" customWidth="1"/>
    <col min="13576" max="13823" width="0" hidden="1" customWidth="1"/>
    <col min="13825" max="13825" width="59.28515625" customWidth="1"/>
    <col min="13826" max="13830" width="20.7109375" customWidth="1"/>
    <col min="13831" max="13831" width="18.28515625" customWidth="1"/>
    <col min="13832" max="14079" width="0" hidden="1" customWidth="1"/>
    <col min="14081" max="14081" width="59.28515625" customWidth="1"/>
    <col min="14082" max="14086" width="20.7109375" customWidth="1"/>
    <col min="14087" max="14087" width="18.28515625" customWidth="1"/>
    <col min="14088" max="14335" width="0" hidden="1" customWidth="1"/>
    <col min="14337" max="14337" width="59.28515625" customWidth="1"/>
    <col min="14338" max="14342" width="20.7109375" customWidth="1"/>
    <col min="14343" max="14343" width="18.28515625" customWidth="1"/>
    <col min="14344" max="14591" width="0" hidden="1" customWidth="1"/>
    <col min="14593" max="14593" width="59.28515625" customWidth="1"/>
    <col min="14594" max="14598" width="20.7109375" customWidth="1"/>
    <col min="14599" max="14599" width="18.28515625" customWidth="1"/>
    <col min="14600" max="14847" width="0" hidden="1" customWidth="1"/>
    <col min="14849" max="14849" width="59.28515625" customWidth="1"/>
    <col min="14850" max="14854" width="20.7109375" customWidth="1"/>
    <col min="14855" max="14855" width="18.28515625" customWidth="1"/>
    <col min="14856" max="15103" width="0" hidden="1" customWidth="1"/>
    <col min="15105" max="15105" width="59.28515625" customWidth="1"/>
    <col min="15106" max="15110" width="20.7109375" customWidth="1"/>
    <col min="15111" max="15111" width="18.28515625" customWidth="1"/>
    <col min="15112" max="15359" width="0" hidden="1" customWidth="1"/>
    <col min="15361" max="15361" width="59.28515625" customWidth="1"/>
    <col min="15362" max="15366" width="20.7109375" customWidth="1"/>
    <col min="15367" max="15367" width="18.28515625" customWidth="1"/>
    <col min="15368" max="15615" width="0" hidden="1" customWidth="1"/>
    <col min="15617" max="15617" width="59.28515625" customWidth="1"/>
    <col min="15618" max="15622" width="20.7109375" customWidth="1"/>
    <col min="15623" max="15623" width="18.28515625" customWidth="1"/>
    <col min="15624" max="15871" width="0" hidden="1" customWidth="1"/>
    <col min="15873" max="15873" width="59.28515625" customWidth="1"/>
    <col min="15874" max="15878" width="20.7109375" customWidth="1"/>
    <col min="15879" max="15879" width="18.28515625" customWidth="1"/>
    <col min="15880" max="16127" width="0" hidden="1" customWidth="1"/>
    <col min="16129" max="16129" width="59.28515625" customWidth="1"/>
    <col min="16130" max="16134" width="20.7109375" customWidth="1"/>
    <col min="16135" max="16135" width="18.28515625" customWidth="1"/>
    <col min="16136" max="16383" width="0" hidden="1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/>
      <c r="C6" s="12"/>
      <c r="D6" s="12"/>
      <c r="E6" s="12"/>
      <c r="F6" s="12"/>
      <c r="G6" s="13"/>
    </row>
    <row r="7" spans="1:7" x14ac:dyDescent="0.25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25">
      <c r="A9" s="21" t="s">
        <v>14</v>
      </c>
      <c r="B9" s="22">
        <f>SUM(B10:GASTO_NE_FIN_01)</f>
        <v>13446017205</v>
      </c>
      <c r="C9" s="22">
        <f>SUM(C10:GASTO_NE_FIN_02)</f>
        <v>1695442111.8</v>
      </c>
      <c r="D9" s="22">
        <f>SUM(D10:GASTO_NE_FIN_03)</f>
        <v>15141459316.799999</v>
      </c>
      <c r="E9" s="22">
        <f>SUM(E10:GASTO_NE_FIN_04)</f>
        <v>10102962222.98</v>
      </c>
      <c r="F9" s="22">
        <f>SUM(F10:cvbcvb)</f>
        <v>10083498870.92</v>
      </c>
      <c r="G9" s="22">
        <f>SUM(G10:GASTO_NE_FIN_06)</f>
        <v>5038497093.8199997</v>
      </c>
    </row>
    <row r="10" spans="1:7" ht="30" x14ac:dyDescent="0.25">
      <c r="A10" s="23" t="s">
        <v>15</v>
      </c>
      <c r="B10" s="24">
        <v>198176679</v>
      </c>
      <c r="C10" s="24">
        <v>87787780.159999996</v>
      </c>
      <c r="D10" s="24">
        <v>285964459.16000003</v>
      </c>
      <c r="E10" s="24">
        <v>171217615.66</v>
      </c>
      <c r="F10" s="24">
        <v>170667472.74000001</v>
      </c>
      <c r="G10" s="24">
        <f>+D10-E10</f>
        <v>114746843.50000003</v>
      </c>
    </row>
    <row r="11" spans="1:7" x14ac:dyDescent="0.25">
      <c r="A11" s="25" t="s">
        <v>16</v>
      </c>
      <c r="B11" s="24">
        <v>431799429</v>
      </c>
      <c r="C11" s="24">
        <v>-23296798.149999999</v>
      </c>
      <c r="D11" s="24">
        <v>408502630.85000002</v>
      </c>
      <c r="E11" s="24">
        <v>266789669.56999999</v>
      </c>
      <c r="F11" s="24">
        <v>264444882.28</v>
      </c>
      <c r="G11" s="24">
        <f t="shared" ref="G11:G35" si="0">+D11-E11</f>
        <v>141712961.28000003</v>
      </c>
    </row>
    <row r="12" spans="1:7" x14ac:dyDescent="0.25">
      <c r="A12" s="25" t="s">
        <v>17</v>
      </c>
      <c r="B12" s="24">
        <v>914456077</v>
      </c>
      <c r="C12" s="24">
        <v>59824826.700000003</v>
      </c>
      <c r="D12" s="24">
        <v>974280903.70000005</v>
      </c>
      <c r="E12" s="24">
        <v>338819960.77999997</v>
      </c>
      <c r="F12" s="24">
        <v>336783923.38999999</v>
      </c>
      <c r="G12" s="24">
        <f t="shared" si="0"/>
        <v>635460942.92000008</v>
      </c>
    </row>
    <row r="13" spans="1:7" ht="30" x14ac:dyDescent="0.25">
      <c r="A13" s="23" t="s">
        <v>18</v>
      </c>
      <c r="B13" s="24">
        <v>48641990</v>
      </c>
      <c r="C13" s="24">
        <v>254466.3</v>
      </c>
      <c r="D13" s="24">
        <v>48896456.299999997</v>
      </c>
      <c r="E13" s="24">
        <v>30982634.48</v>
      </c>
      <c r="F13" s="24">
        <v>30905651.609999999</v>
      </c>
      <c r="G13" s="24">
        <f t="shared" si="0"/>
        <v>17913821.819999997</v>
      </c>
    </row>
    <row r="14" spans="1:7" x14ac:dyDescent="0.25">
      <c r="A14" s="25" t="s">
        <v>19</v>
      </c>
      <c r="B14" s="24">
        <v>598882414</v>
      </c>
      <c r="C14" s="24">
        <v>-18457002.41</v>
      </c>
      <c r="D14" s="24">
        <v>580425411.59000003</v>
      </c>
      <c r="E14" s="24">
        <v>345247250.52999997</v>
      </c>
      <c r="F14" s="24">
        <v>344454979.38999999</v>
      </c>
      <c r="G14" s="24">
        <f t="shared" si="0"/>
        <v>235178161.06000006</v>
      </c>
    </row>
    <row r="15" spans="1:7" x14ac:dyDescent="0.25">
      <c r="A15" s="25" t="s">
        <v>20</v>
      </c>
      <c r="B15" s="24">
        <v>328204570</v>
      </c>
      <c r="C15" s="24">
        <v>-40564137.060000002</v>
      </c>
      <c r="D15" s="24">
        <v>287640432.94</v>
      </c>
      <c r="E15" s="24">
        <v>189532097.75</v>
      </c>
      <c r="F15" s="24">
        <v>188591661.56</v>
      </c>
      <c r="G15" s="24">
        <f t="shared" si="0"/>
        <v>98108335.189999998</v>
      </c>
    </row>
    <row r="16" spans="1:7" x14ac:dyDescent="0.25">
      <c r="A16" s="23" t="s">
        <v>21</v>
      </c>
      <c r="B16" s="24">
        <v>414243207</v>
      </c>
      <c r="C16" s="24">
        <v>87359088.370000005</v>
      </c>
      <c r="D16" s="24">
        <v>501602295.37</v>
      </c>
      <c r="E16" s="24">
        <v>315341777.91000003</v>
      </c>
      <c r="F16" s="24">
        <v>311023187.69</v>
      </c>
      <c r="G16" s="24">
        <f t="shared" si="0"/>
        <v>186260517.45999998</v>
      </c>
    </row>
    <row r="17" spans="1:7" x14ac:dyDescent="0.25">
      <c r="A17" s="25" t="s">
        <v>22</v>
      </c>
      <c r="B17" s="24">
        <v>81375454</v>
      </c>
      <c r="C17" s="24">
        <v>959355.59</v>
      </c>
      <c r="D17" s="24">
        <v>82334809.590000004</v>
      </c>
      <c r="E17" s="24">
        <v>52042525.32</v>
      </c>
      <c r="F17" s="24">
        <v>51962260.100000001</v>
      </c>
      <c r="G17" s="24">
        <f t="shared" si="0"/>
        <v>30292284.270000003</v>
      </c>
    </row>
    <row r="18" spans="1:7" x14ac:dyDescent="0.25">
      <c r="A18" s="25" t="s">
        <v>23</v>
      </c>
      <c r="B18" s="24">
        <v>178220637</v>
      </c>
      <c r="C18" s="24">
        <v>23884233.890000001</v>
      </c>
      <c r="D18" s="24">
        <v>202104870.88999999</v>
      </c>
      <c r="E18" s="24">
        <v>123362496.87</v>
      </c>
      <c r="F18" s="24">
        <v>122505558.95</v>
      </c>
      <c r="G18" s="24">
        <f t="shared" si="0"/>
        <v>78742374.019999981</v>
      </c>
    </row>
    <row r="19" spans="1:7" x14ac:dyDescent="0.25">
      <c r="A19" s="25" t="s">
        <v>24</v>
      </c>
      <c r="B19" s="24">
        <v>257634767</v>
      </c>
      <c r="C19" s="24">
        <v>7985609.96</v>
      </c>
      <c r="D19" s="24">
        <v>265620376.96000001</v>
      </c>
      <c r="E19" s="24">
        <v>154874992.38999999</v>
      </c>
      <c r="F19" s="24">
        <v>154743660.50999999</v>
      </c>
      <c r="G19" s="24">
        <f t="shared" si="0"/>
        <v>110745384.57000002</v>
      </c>
    </row>
    <row r="20" spans="1:7" x14ac:dyDescent="0.25">
      <c r="A20" s="25" t="s">
        <v>25</v>
      </c>
      <c r="B20" s="24">
        <v>23312413</v>
      </c>
      <c r="C20" s="24">
        <v>-64689.52</v>
      </c>
      <c r="D20" s="24">
        <v>23247723.48</v>
      </c>
      <c r="E20" s="24">
        <v>13962539.470000001</v>
      </c>
      <c r="F20" s="24">
        <v>13916307.779999999</v>
      </c>
      <c r="G20" s="24">
        <f t="shared" si="0"/>
        <v>9285184.0099999998</v>
      </c>
    </row>
    <row r="21" spans="1:7" ht="30" x14ac:dyDescent="0.25">
      <c r="A21" s="23" t="s">
        <v>26</v>
      </c>
      <c r="B21" s="24">
        <v>123937232</v>
      </c>
      <c r="C21" s="24">
        <v>74388229.969999999</v>
      </c>
      <c r="D21" s="24">
        <v>198325461.97</v>
      </c>
      <c r="E21" s="24">
        <v>63084444.409999996</v>
      </c>
      <c r="F21" s="24">
        <v>63039748.07</v>
      </c>
      <c r="G21" s="24">
        <f t="shared" si="0"/>
        <v>135241017.56</v>
      </c>
    </row>
    <row r="22" spans="1:7" x14ac:dyDescent="0.25">
      <c r="A22" s="25" t="s">
        <v>27</v>
      </c>
      <c r="B22" s="24">
        <v>84778961</v>
      </c>
      <c r="C22" s="24">
        <v>10098237.060000001</v>
      </c>
      <c r="D22" s="24">
        <v>94877198.060000002</v>
      </c>
      <c r="E22" s="24">
        <v>59809824.210000001</v>
      </c>
      <c r="F22" s="24">
        <v>59751570.07</v>
      </c>
      <c r="G22" s="24">
        <f t="shared" si="0"/>
        <v>35067373.850000001</v>
      </c>
    </row>
    <row r="23" spans="1:7" x14ac:dyDescent="0.25">
      <c r="A23" s="25" t="s">
        <v>28</v>
      </c>
      <c r="B23" s="24">
        <v>769258476</v>
      </c>
      <c r="C23" s="24">
        <v>308170592.85000002</v>
      </c>
      <c r="D23" s="24">
        <v>1077429068.8499999</v>
      </c>
      <c r="E23" s="24">
        <v>726824463.85000002</v>
      </c>
      <c r="F23" s="24">
        <v>724612229.37</v>
      </c>
      <c r="G23" s="24">
        <f t="shared" si="0"/>
        <v>350604604.99999988</v>
      </c>
    </row>
    <row r="24" spans="1:7" x14ac:dyDescent="0.25">
      <c r="A24" s="25" t="s">
        <v>29</v>
      </c>
      <c r="B24" s="24">
        <v>87416870</v>
      </c>
      <c r="C24" s="24">
        <v>12722449.890000001</v>
      </c>
      <c r="D24" s="24">
        <v>100139319.89</v>
      </c>
      <c r="E24" s="24">
        <v>69294147.989999995</v>
      </c>
      <c r="F24" s="24">
        <v>69104587.870000005</v>
      </c>
      <c r="G24" s="24">
        <f t="shared" si="0"/>
        <v>30845171.900000006</v>
      </c>
    </row>
    <row r="25" spans="1:7" x14ac:dyDescent="0.25">
      <c r="A25" s="25" t="s">
        <v>30</v>
      </c>
      <c r="B25" s="24">
        <v>68885481</v>
      </c>
      <c r="C25" s="24">
        <v>26727546.550000001</v>
      </c>
      <c r="D25" s="24">
        <v>95613027.549999997</v>
      </c>
      <c r="E25" s="24">
        <v>54926635.200000003</v>
      </c>
      <c r="F25" s="24">
        <v>54793996.960000001</v>
      </c>
      <c r="G25" s="24">
        <f t="shared" si="0"/>
        <v>40686392.349999994</v>
      </c>
    </row>
    <row r="26" spans="1:7" x14ac:dyDescent="0.25">
      <c r="A26" s="25" t="s">
        <v>31</v>
      </c>
      <c r="B26" s="24">
        <v>32279063</v>
      </c>
      <c r="C26" s="24">
        <v>220856.64</v>
      </c>
      <c r="D26" s="24">
        <v>32499919.640000001</v>
      </c>
      <c r="E26" s="24">
        <v>20850377.960000001</v>
      </c>
      <c r="F26" s="24">
        <v>20826037.280000001</v>
      </c>
      <c r="G26" s="24">
        <f t="shared" si="0"/>
        <v>11649541.68</v>
      </c>
    </row>
    <row r="27" spans="1:7" x14ac:dyDescent="0.25">
      <c r="A27" s="25" t="s">
        <v>32</v>
      </c>
      <c r="B27" s="24">
        <v>429078779</v>
      </c>
      <c r="C27" s="24">
        <v>-30921658.780000001</v>
      </c>
      <c r="D27" s="24">
        <v>398157120.22000003</v>
      </c>
      <c r="E27" s="24">
        <v>248480263.88</v>
      </c>
      <c r="F27" s="24">
        <v>247697835.02000001</v>
      </c>
      <c r="G27" s="24">
        <f t="shared" si="0"/>
        <v>149676856.34000003</v>
      </c>
    </row>
    <row r="28" spans="1:7" x14ac:dyDescent="0.25">
      <c r="A28" s="25" t="s">
        <v>33</v>
      </c>
      <c r="B28" s="24">
        <v>192112983</v>
      </c>
      <c r="C28" s="24">
        <v>-13963460.779999999</v>
      </c>
      <c r="D28" s="24">
        <v>178149522.22</v>
      </c>
      <c r="E28" s="24">
        <v>0</v>
      </c>
      <c r="F28" s="24">
        <v>0</v>
      </c>
      <c r="G28" s="24">
        <f t="shared" si="0"/>
        <v>178149522.22</v>
      </c>
    </row>
    <row r="29" spans="1:7" x14ac:dyDescent="0.25">
      <c r="A29" s="25" t="s">
        <v>34</v>
      </c>
      <c r="B29" s="24">
        <v>404429140</v>
      </c>
      <c r="C29" s="24">
        <v>1231014.68</v>
      </c>
      <c r="D29" s="24">
        <v>405660154.68000001</v>
      </c>
      <c r="E29" s="24">
        <v>237468585.18000001</v>
      </c>
      <c r="F29" s="24">
        <v>237468585.18000001</v>
      </c>
      <c r="G29" s="24">
        <f t="shared" si="0"/>
        <v>168191569.5</v>
      </c>
    </row>
    <row r="30" spans="1:7" x14ac:dyDescent="0.25">
      <c r="A30" s="25" t="s">
        <v>35</v>
      </c>
      <c r="B30" s="24">
        <v>265679337</v>
      </c>
      <c r="C30" s="24">
        <v>0</v>
      </c>
      <c r="D30" s="24">
        <v>265679337</v>
      </c>
      <c r="E30" s="24">
        <v>197848180</v>
      </c>
      <c r="F30" s="24">
        <v>197848180</v>
      </c>
      <c r="G30" s="24">
        <f t="shared" si="0"/>
        <v>67831157</v>
      </c>
    </row>
    <row r="31" spans="1:7" x14ac:dyDescent="0.25">
      <c r="A31" s="25" t="s">
        <v>36</v>
      </c>
      <c r="B31" s="24">
        <v>348943064</v>
      </c>
      <c r="C31" s="24">
        <v>5650000</v>
      </c>
      <c r="D31" s="24">
        <v>354593064</v>
      </c>
      <c r="E31" s="24">
        <v>268463577</v>
      </c>
      <c r="F31" s="24">
        <v>268463577</v>
      </c>
      <c r="G31" s="24">
        <f t="shared" si="0"/>
        <v>86129487</v>
      </c>
    </row>
    <row r="32" spans="1:7" x14ac:dyDescent="0.25">
      <c r="A32" s="25" t="s">
        <v>37</v>
      </c>
      <c r="B32" s="24">
        <v>257746902</v>
      </c>
      <c r="C32" s="24">
        <v>6303500</v>
      </c>
      <c r="D32" s="24">
        <v>264050402</v>
      </c>
      <c r="E32" s="24">
        <v>190058083.21000001</v>
      </c>
      <c r="F32" s="24">
        <v>190058083.21000001</v>
      </c>
      <c r="G32" s="24">
        <f t="shared" si="0"/>
        <v>73992318.789999992</v>
      </c>
    </row>
    <row r="33" spans="1:7" x14ac:dyDescent="0.25">
      <c r="A33" s="25" t="s">
        <v>38</v>
      </c>
      <c r="B33" s="24">
        <v>3505848540</v>
      </c>
      <c r="C33" s="24">
        <v>484101332.10000002</v>
      </c>
      <c r="D33" s="24">
        <v>3989949872.0999999</v>
      </c>
      <c r="E33" s="24">
        <v>2777823527.6999998</v>
      </c>
      <c r="F33" s="24">
        <v>2773978343.23</v>
      </c>
      <c r="G33" s="24">
        <f t="shared" si="0"/>
        <v>1212126344.4000001</v>
      </c>
    </row>
    <row r="34" spans="1:7" x14ac:dyDescent="0.25">
      <c r="A34" s="25" t="s">
        <v>39</v>
      </c>
      <c r="B34" s="24">
        <v>52722633</v>
      </c>
      <c r="C34" s="24">
        <v>313215802</v>
      </c>
      <c r="D34" s="24">
        <v>365938435</v>
      </c>
      <c r="E34" s="24">
        <v>362932541</v>
      </c>
      <c r="F34" s="24">
        <v>362932541</v>
      </c>
      <c r="G34" s="24">
        <f t="shared" si="0"/>
        <v>3005894</v>
      </c>
    </row>
    <row r="35" spans="1:7" x14ac:dyDescent="0.25">
      <c r="A35" s="25" t="s">
        <v>40</v>
      </c>
      <c r="B35" s="24">
        <v>3347952107</v>
      </c>
      <c r="C35" s="24">
        <v>311824935.79000002</v>
      </c>
      <c r="D35" s="24">
        <v>3659777042.79</v>
      </c>
      <c r="E35" s="24">
        <v>2822924010.6599998</v>
      </c>
      <c r="F35" s="24">
        <v>2822924010.6599998</v>
      </c>
      <c r="G35" s="24">
        <f t="shared" si="0"/>
        <v>836853032.13000011</v>
      </c>
    </row>
    <row r="36" spans="1:7" x14ac:dyDescent="0.25">
      <c r="A36" s="26" t="s">
        <v>41</v>
      </c>
      <c r="B36" s="27"/>
      <c r="C36" s="27"/>
      <c r="D36" s="27"/>
      <c r="E36" s="27"/>
      <c r="F36" s="27"/>
      <c r="G36" s="27"/>
    </row>
    <row r="37" spans="1:7" x14ac:dyDescent="0.25">
      <c r="A37" s="28" t="s">
        <v>42</v>
      </c>
      <c r="B37" s="29">
        <f>SUM(B38:B39:cbvbcvbcv)</f>
        <v>12598357346</v>
      </c>
      <c r="C37" s="29">
        <f>SUM(C38:C39:GASTO_E_FIN_02)</f>
        <v>1105676618.8900001</v>
      </c>
      <c r="D37" s="29">
        <f>SUM(D38:D39:cvbcvbcbv)</f>
        <v>13704033964.889999</v>
      </c>
      <c r="E37" s="29">
        <f>SUM(E38:E39:GASTO_E_FIN_04)</f>
        <v>10273221908.030001</v>
      </c>
      <c r="F37" s="29">
        <f>SUM(F38:F39:GASTO_E_FIN_05)</f>
        <v>10266510123.02</v>
      </c>
      <c r="G37" s="30">
        <f>SUM(G38:G39:GASTO_E_FIN_06)</f>
        <v>3430812056.8600001</v>
      </c>
    </row>
    <row r="38" spans="1:7" ht="30" x14ac:dyDescent="0.25">
      <c r="A38" s="23" t="s">
        <v>15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31">
        <f>+D38-E38</f>
        <v>0</v>
      </c>
    </row>
    <row r="39" spans="1:7" x14ac:dyDescent="0.25">
      <c r="A39" s="25" t="s">
        <v>16</v>
      </c>
      <c r="B39" s="24">
        <v>19200000</v>
      </c>
      <c r="C39" s="24">
        <v>11577157.6</v>
      </c>
      <c r="D39" s="24">
        <v>30777157.600000001</v>
      </c>
      <c r="E39" s="24">
        <v>13238583.460000001</v>
      </c>
      <c r="F39" s="24">
        <v>13058441.26</v>
      </c>
      <c r="G39" s="31">
        <f t="shared" ref="G39:G44" si="1">+D39-E39</f>
        <v>17538574.140000001</v>
      </c>
    </row>
    <row r="40" spans="1:7" x14ac:dyDescent="0.25">
      <c r="A40" s="25" t="s">
        <v>17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31">
        <f t="shared" si="1"/>
        <v>0</v>
      </c>
    </row>
    <row r="41" spans="1:7" ht="30" x14ac:dyDescent="0.25">
      <c r="A41" s="23" t="s">
        <v>18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31">
        <f t="shared" si="1"/>
        <v>0</v>
      </c>
    </row>
    <row r="42" spans="1:7" x14ac:dyDescent="0.25">
      <c r="A42" s="25" t="s">
        <v>19</v>
      </c>
      <c r="B42" s="24">
        <v>6181539772</v>
      </c>
      <c r="C42" s="24">
        <v>23255683.989999998</v>
      </c>
      <c r="D42" s="24">
        <v>6204795455.9899998</v>
      </c>
      <c r="E42" s="24">
        <v>4518398191.25</v>
      </c>
      <c r="F42" s="24">
        <v>4518398191.25</v>
      </c>
      <c r="G42" s="31">
        <f t="shared" si="1"/>
        <v>1686397264.7399998</v>
      </c>
    </row>
    <row r="43" spans="1:7" x14ac:dyDescent="0.25">
      <c r="A43" s="25" t="s">
        <v>20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31">
        <f>+D43-E43</f>
        <v>0</v>
      </c>
    </row>
    <row r="44" spans="1:7" x14ac:dyDescent="0.25">
      <c r="A44" s="23" t="s">
        <v>21</v>
      </c>
      <c r="B44" s="24">
        <v>397995630</v>
      </c>
      <c r="C44" s="24">
        <v>54193224.590000004</v>
      </c>
      <c r="D44" s="24">
        <v>452188854.58999997</v>
      </c>
      <c r="E44" s="24">
        <v>275427186.81999999</v>
      </c>
      <c r="F44" s="24">
        <v>269681663.38999999</v>
      </c>
      <c r="G44" s="31">
        <f t="shared" si="1"/>
        <v>176761667.76999998</v>
      </c>
    </row>
    <row r="45" spans="1:7" x14ac:dyDescent="0.25">
      <c r="A45" s="25" t="s">
        <v>22</v>
      </c>
      <c r="B45" s="24">
        <v>0</v>
      </c>
      <c r="C45" s="24">
        <v>5256826.67</v>
      </c>
      <c r="D45" s="24">
        <v>5256826.67</v>
      </c>
      <c r="E45" s="24">
        <v>3548358</v>
      </c>
      <c r="F45" s="24">
        <v>3548358</v>
      </c>
      <c r="G45" s="24">
        <f>D45-E45</f>
        <v>1708468.67</v>
      </c>
    </row>
    <row r="46" spans="1:7" x14ac:dyDescent="0.25">
      <c r="A46" s="25" t="s">
        <v>23</v>
      </c>
      <c r="B46" s="24">
        <v>29250000</v>
      </c>
      <c r="C46" s="24">
        <v>-3000000</v>
      </c>
      <c r="D46" s="24">
        <v>26250000</v>
      </c>
      <c r="E46" s="24">
        <v>990726.35</v>
      </c>
      <c r="F46" s="24">
        <v>990726.35</v>
      </c>
      <c r="G46" s="24">
        <f>D46-E46</f>
        <v>25259273.649999999</v>
      </c>
    </row>
    <row r="47" spans="1:7" x14ac:dyDescent="0.25">
      <c r="A47" s="25" t="s">
        <v>24</v>
      </c>
      <c r="B47" s="24">
        <v>85053558</v>
      </c>
      <c r="C47" s="24">
        <v>-60503312.590000004</v>
      </c>
      <c r="D47" s="24">
        <v>24550245.41</v>
      </c>
      <c r="E47" s="24">
        <v>4636119.34</v>
      </c>
      <c r="F47" s="24">
        <v>4636119.34</v>
      </c>
      <c r="G47" s="24">
        <f>D47-E47</f>
        <v>19914126.07</v>
      </c>
    </row>
    <row r="48" spans="1:7" x14ac:dyDescent="0.25">
      <c r="A48" s="25" t="s">
        <v>25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>+D48-E48</f>
        <v>0</v>
      </c>
    </row>
    <row r="49" spans="1:7" ht="30" x14ac:dyDescent="0.25">
      <c r="A49" s="23" t="s">
        <v>26</v>
      </c>
      <c r="B49" s="24">
        <v>37931410</v>
      </c>
      <c r="C49" s="24">
        <v>-4578226.07</v>
      </c>
      <c r="D49" s="24">
        <v>33353183.93</v>
      </c>
      <c r="E49" s="24">
        <v>2744800</v>
      </c>
      <c r="F49" s="24">
        <v>2744800</v>
      </c>
      <c r="G49" s="24">
        <f>+D49-E49</f>
        <v>30608383.93</v>
      </c>
    </row>
    <row r="50" spans="1:7" x14ac:dyDescent="0.25">
      <c r="A50" s="25" t="s">
        <v>27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>D50-E50</f>
        <v>0</v>
      </c>
    </row>
    <row r="51" spans="1:7" x14ac:dyDescent="0.25">
      <c r="A51" s="25" t="s">
        <v>28</v>
      </c>
      <c r="B51" s="24">
        <v>161242007</v>
      </c>
      <c r="C51" s="24">
        <v>67009025.82</v>
      </c>
      <c r="D51" s="24">
        <v>228251032.81999999</v>
      </c>
      <c r="E51" s="24">
        <v>133771843.59999999</v>
      </c>
      <c r="F51" s="24">
        <v>133207843.59999999</v>
      </c>
      <c r="G51" s="24">
        <f>D51-E51</f>
        <v>94479189.219999999</v>
      </c>
    </row>
    <row r="52" spans="1:7" x14ac:dyDescent="0.25">
      <c r="A52" s="25" t="s">
        <v>29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f>D52-E52</f>
        <v>0</v>
      </c>
    </row>
    <row r="53" spans="1:7" x14ac:dyDescent="0.25">
      <c r="A53" s="25" t="s">
        <v>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f>+D53-E53</f>
        <v>0</v>
      </c>
    </row>
    <row r="54" spans="1:7" x14ac:dyDescent="0.25">
      <c r="A54" s="25" t="s">
        <v>31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>+D54-E54</f>
        <v>0</v>
      </c>
    </row>
    <row r="55" spans="1:7" x14ac:dyDescent="0.25">
      <c r="A55" s="25" t="s">
        <v>32</v>
      </c>
      <c r="B55" s="24">
        <v>52500000</v>
      </c>
      <c r="C55" s="24">
        <v>17148621.16</v>
      </c>
      <c r="D55" s="24">
        <v>69648621.159999996</v>
      </c>
      <c r="E55" s="24">
        <v>27456417.129999999</v>
      </c>
      <c r="F55" s="24">
        <v>27376417.129999999</v>
      </c>
      <c r="G55" s="24">
        <f>D55-E55</f>
        <v>42192204.030000001</v>
      </c>
    </row>
    <row r="56" spans="1:7" x14ac:dyDescent="0.25">
      <c r="A56" s="25" t="s">
        <v>33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>+D56-E56</f>
        <v>0</v>
      </c>
    </row>
    <row r="57" spans="1:7" x14ac:dyDescent="0.25">
      <c r="A57" s="25" t="s">
        <v>34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f>+D57-E57</f>
        <v>0</v>
      </c>
    </row>
    <row r="58" spans="1:7" x14ac:dyDescent="0.25">
      <c r="A58" s="25" t="s">
        <v>35</v>
      </c>
      <c r="B58" s="24">
        <v>0</v>
      </c>
      <c r="C58" s="24">
        <v>2009000</v>
      </c>
      <c r="D58" s="24">
        <v>2009000</v>
      </c>
      <c r="E58" s="24">
        <v>2009000</v>
      </c>
      <c r="F58" s="24">
        <v>2009000</v>
      </c>
      <c r="G58" s="24">
        <f>+D58-E58</f>
        <v>0</v>
      </c>
    </row>
    <row r="59" spans="1:7" x14ac:dyDescent="0.25">
      <c r="A59" s="25" t="s">
        <v>36</v>
      </c>
      <c r="B59" s="24">
        <v>0</v>
      </c>
      <c r="C59" s="24">
        <v>4161991.36</v>
      </c>
      <c r="D59" s="24">
        <v>4161991.36</v>
      </c>
      <c r="E59" s="24">
        <v>4161991.36</v>
      </c>
      <c r="F59" s="24">
        <v>4161991.36</v>
      </c>
      <c r="G59" s="24">
        <f>+D59-E59</f>
        <v>0</v>
      </c>
    </row>
    <row r="60" spans="1:7" x14ac:dyDescent="0.25">
      <c r="A60" s="25" t="s">
        <v>37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>+D60-E60</f>
        <v>0</v>
      </c>
    </row>
    <row r="61" spans="1:7" x14ac:dyDescent="0.25">
      <c r="A61" s="25" t="s">
        <v>38</v>
      </c>
      <c r="B61" s="24">
        <v>3309932422</v>
      </c>
      <c r="C61" s="24">
        <v>1022527484.6</v>
      </c>
      <c r="D61" s="24">
        <v>4332459906.6000004</v>
      </c>
      <c r="E61" s="24">
        <v>3365401725.48</v>
      </c>
      <c r="F61" s="24">
        <v>3365259606.0999999</v>
      </c>
      <c r="G61" s="24">
        <f>D61-E61</f>
        <v>967058181.12000036</v>
      </c>
    </row>
    <row r="62" spans="1:7" x14ac:dyDescent="0.25">
      <c r="A62" s="25" t="s">
        <v>39</v>
      </c>
      <c r="B62" s="24">
        <v>0</v>
      </c>
      <c r="C62" s="24">
        <v>21375870.800000001</v>
      </c>
      <c r="D62" s="24">
        <v>21375870.800000001</v>
      </c>
      <c r="E62" s="24">
        <v>21375870.800000001</v>
      </c>
      <c r="F62" s="24">
        <v>21375870.800000001</v>
      </c>
      <c r="G62" s="24">
        <f>+D62-E62</f>
        <v>0</v>
      </c>
    </row>
    <row r="63" spans="1:7" x14ac:dyDescent="0.25">
      <c r="A63" s="25" t="s">
        <v>40</v>
      </c>
      <c r="B63" s="24">
        <v>2323712547</v>
      </c>
      <c r="C63" s="24">
        <v>-54756729.039999999</v>
      </c>
      <c r="D63" s="24">
        <v>2268955817.96</v>
      </c>
      <c r="E63" s="24">
        <v>1900061094.4400001</v>
      </c>
      <c r="F63" s="24">
        <v>1900061094.4400001</v>
      </c>
      <c r="G63" s="24">
        <f>D63-E63</f>
        <v>368894723.51999998</v>
      </c>
    </row>
    <row r="64" spans="1:7" x14ac:dyDescent="0.25">
      <c r="A64" s="26" t="s">
        <v>41</v>
      </c>
      <c r="B64" s="32"/>
      <c r="C64" s="32"/>
      <c r="D64" s="32"/>
      <c r="E64" s="32"/>
      <c r="F64" s="32"/>
      <c r="G64" s="32"/>
    </row>
    <row r="65" spans="1:7" x14ac:dyDescent="0.25">
      <c r="A65" s="28" t="s">
        <v>43</v>
      </c>
      <c r="B65" s="29">
        <f>GASTO_NE_T1+vcvcbvcbcvb</f>
        <v>26044374551</v>
      </c>
      <c r="C65" s="29">
        <f>cvbvcbcbvbc+cvbcbvbcvbvc</f>
        <v>2801118730.6900001</v>
      </c>
      <c r="D65" s="29">
        <f>vcbvbcbdfgfdg+GASTO_E_T3</f>
        <v>28845493281.689999</v>
      </c>
      <c r="E65" s="29">
        <f>GASTO_NE_T4+GASTO_E_T4</f>
        <v>20376184131.010002</v>
      </c>
      <c r="F65" s="29">
        <f>GASTO_NE_T5+GASTO_E_T5</f>
        <v>20350008993.940002</v>
      </c>
      <c r="G65" s="29">
        <f>GASTO_NE_T6+GASTO_E_T6</f>
        <v>8469309150.6800003</v>
      </c>
    </row>
    <row r="66" spans="1:7" x14ac:dyDescent="0.25">
      <c r="A66" s="33"/>
      <c r="B66" s="34"/>
      <c r="C66" s="34"/>
      <c r="D66" s="34"/>
      <c r="E66" s="34"/>
      <c r="F66" s="34"/>
      <c r="G66" s="34"/>
    </row>
    <row r="67" spans="1:7" hidden="1" x14ac:dyDescent="0.25">
      <c r="A67"/>
      <c r="B67"/>
      <c r="C67"/>
      <c r="D67"/>
      <c r="E67"/>
      <c r="F67"/>
      <c r="G67"/>
    </row>
    <row r="68" spans="1:7" hidden="1" x14ac:dyDescent="0.25">
      <c r="A68"/>
      <c r="B68"/>
      <c r="C68"/>
      <c r="D68"/>
      <c r="E68"/>
      <c r="F68"/>
      <c r="G68"/>
    </row>
    <row r="69" spans="1:7" hidden="1" x14ac:dyDescent="0.25">
      <c r="A69"/>
      <c r="B69"/>
      <c r="C69"/>
      <c r="D69"/>
      <c r="E69"/>
      <c r="F69"/>
      <c r="G69"/>
    </row>
    <row r="70" spans="1:7" hidden="1" x14ac:dyDescent="0.25">
      <c r="A70"/>
      <c r="B70"/>
      <c r="C70"/>
      <c r="D70"/>
      <c r="E70"/>
      <c r="F70"/>
      <c r="G70"/>
    </row>
    <row r="71" spans="1:7" hidden="1" x14ac:dyDescent="0.25">
      <c r="A71"/>
      <c r="B71"/>
      <c r="C71"/>
      <c r="D71"/>
      <c r="E71"/>
      <c r="F71"/>
      <c r="G71"/>
    </row>
    <row r="72" spans="1:7" hidden="1" x14ac:dyDescent="0.25">
      <c r="A72"/>
      <c r="B72"/>
      <c r="C72"/>
      <c r="D72"/>
      <c r="E72"/>
      <c r="F72"/>
      <c r="G72"/>
    </row>
    <row r="73" spans="1:7" hidden="1" x14ac:dyDescent="0.25">
      <c r="A73"/>
      <c r="B73"/>
      <c r="C73"/>
      <c r="D73"/>
      <c r="E73"/>
      <c r="F73"/>
      <c r="G73"/>
    </row>
    <row r="74" spans="1:7" hidden="1" x14ac:dyDescent="0.25">
      <c r="A74"/>
      <c r="B74"/>
      <c r="C74"/>
      <c r="D74"/>
      <c r="E74"/>
      <c r="F74"/>
      <c r="G74"/>
    </row>
    <row r="75" spans="1:7" hidden="1" x14ac:dyDescent="0.25">
      <c r="A75"/>
      <c r="B75"/>
      <c r="C75"/>
      <c r="D75"/>
      <c r="E75"/>
      <c r="F75"/>
      <c r="G75"/>
    </row>
    <row r="76" spans="1:7" hidden="1" x14ac:dyDescent="0.25">
      <c r="A76"/>
      <c r="B76"/>
      <c r="C76"/>
      <c r="D76"/>
      <c r="E76"/>
      <c r="F76"/>
      <c r="G76"/>
    </row>
    <row r="77" spans="1:7" hidden="1" x14ac:dyDescent="0.25">
      <c r="A77"/>
      <c r="B77"/>
      <c r="C77"/>
      <c r="D77"/>
      <c r="E77"/>
      <c r="F77"/>
      <c r="G77"/>
    </row>
    <row r="78" spans="1:7" hidden="1" x14ac:dyDescent="0.25">
      <c r="A78"/>
      <c r="B78"/>
      <c r="C78"/>
      <c r="D78"/>
      <c r="E78"/>
      <c r="F78"/>
      <c r="G78"/>
    </row>
    <row r="79" spans="1:7" hidden="1" x14ac:dyDescent="0.25">
      <c r="A79"/>
      <c r="B79"/>
      <c r="C79"/>
      <c r="D79"/>
      <c r="E79"/>
      <c r="F79"/>
      <c r="G79"/>
    </row>
    <row r="80" spans="1:7" hidden="1" x14ac:dyDescent="0.25">
      <c r="A80"/>
      <c r="B80"/>
      <c r="C80"/>
      <c r="D80"/>
      <c r="E80"/>
      <c r="F80"/>
      <c r="G80"/>
    </row>
    <row r="81" spans="1:7" hidden="1" x14ac:dyDescent="0.25">
      <c r="A81"/>
      <c r="B81"/>
      <c r="C81"/>
      <c r="D81"/>
      <c r="E81"/>
      <c r="F81"/>
      <c r="G81"/>
    </row>
    <row r="82" spans="1:7" x14ac:dyDescent="0.25"/>
    <row r="83" spans="1:7" hidden="1" x14ac:dyDescent="0.25"/>
    <row r="84" spans="1:7" x14ac:dyDescent="0.25"/>
    <row r="85" spans="1:7" x14ac:dyDescent="0.25"/>
    <row r="86" spans="1:7" x14ac:dyDescent="0.25"/>
    <row r="87" spans="1:7" x14ac:dyDescent="0.25"/>
    <row r="88" spans="1:7" x14ac:dyDescent="0.25"/>
    <row r="89" spans="1:7" x14ac:dyDescent="0.25"/>
    <row r="90" spans="1:7" x14ac:dyDescent="0.25"/>
    <row r="91" spans="1:7" x14ac:dyDescent="0.25"/>
    <row r="92" spans="1:7" x14ac:dyDescent="0.25"/>
    <row r="93" spans="1:7" x14ac:dyDescent="0.25"/>
    <row r="94" spans="1:7" x14ac:dyDescent="0.25"/>
    <row r="95" spans="1:7" x14ac:dyDescent="0.25"/>
    <row r="96" spans="1:7" x14ac:dyDescent="0.25"/>
    <row r="9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65 IX9:JC65 ST9:SY65 ACP9:ACU65 AML9:AMQ65 AWH9:AWM65 BGD9:BGI65 BPZ9:BQE65 BZV9:CAA65 CJR9:CJW65 CTN9:CTS65 DDJ9:DDO65 DNF9:DNK65 DXB9:DXG65 EGX9:EHC65 EQT9:EQY65 FAP9:FAU65 FKL9:FKQ65 FUH9:FUM65 GED9:GEI65 GNZ9:GOE65 GXV9:GYA65 HHR9:HHW65 HRN9:HRS65 IBJ9:IBO65 ILF9:ILK65 IVB9:IVG65 JEX9:JFC65 JOT9:JOY65 JYP9:JYU65 KIL9:KIQ65 KSH9:KSM65 LCD9:LCI65 LLZ9:LME65 LVV9:LWA65 MFR9:MFW65 MPN9:MPS65 MZJ9:MZO65 NJF9:NJK65 NTB9:NTG65 OCX9:ODC65 OMT9:OMY65 OWP9:OWU65 PGL9:PGQ65 PQH9:PQM65 QAD9:QAI65 QJZ9:QKE65 QTV9:QUA65 RDR9:RDW65 RNN9:RNS65 RXJ9:RXO65 SHF9:SHK65 SRB9:SRG65 TAX9:TBC65 TKT9:TKY65 TUP9:TUU65 UEL9:UEQ65 UOH9:UOM65 UYD9:UYI65 VHZ9:VIE65 VRV9:VSA65 WBR9:WBW65 WLN9:WLS65 WVJ9:WVO65 B65545:G65601 IX65545:JC65601 ST65545:SY65601 ACP65545:ACU65601 AML65545:AMQ65601 AWH65545:AWM65601 BGD65545:BGI65601 BPZ65545:BQE65601 BZV65545:CAA65601 CJR65545:CJW65601 CTN65545:CTS65601 DDJ65545:DDO65601 DNF65545:DNK65601 DXB65545:DXG65601 EGX65545:EHC65601 EQT65545:EQY65601 FAP65545:FAU65601 FKL65545:FKQ65601 FUH65545:FUM65601 GED65545:GEI65601 GNZ65545:GOE65601 GXV65545:GYA65601 HHR65545:HHW65601 HRN65545:HRS65601 IBJ65545:IBO65601 ILF65545:ILK65601 IVB65545:IVG65601 JEX65545:JFC65601 JOT65545:JOY65601 JYP65545:JYU65601 KIL65545:KIQ65601 KSH65545:KSM65601 LCD65545:LCI65601 LLZ65545:LME65601 LVV65545:LWA65601 MFR65545:MFW65601 MPN65545:MPS65601 MZJ65545:MZO65601 NJF65545:NJK65601 NTB65545:NTG65601 OCX65545:ODC65601 OMT65545:OMY65601 OWP65545:OWU65601 PGL65545:PGQ65601 PQH65545:PQM65601 QAD65545:QAI65601 QJZ65545:QKE65601 QTV65545:QUA65601 RDR65545:RDW65601 RNN65545:RNS65601 RXJ65545:RXO65601 SHF65545:SHK65601 SRB65545:SRG65601 TAX65545:TBC65601 TKT65545:TKY65601 TUP65545:TUU65601 UEL65545:UEQ65601 UOH65545:UOM65601 UYD65545:UYI65601 VHZ65545:VIE65601 VRV65545:VSA65601 WBR65545:WBW65601 WLN65545:WLS65601 WVJ65545:WVO65601 B131081:G131137 IX131081:JC131137 ST131081:SY131137 ACP131081:ACU131137 AML131081:AMQ131137 AWH131081:AWM131137 BGD131081:BGI131137 BPZ131081:BQE131137 BZV131081:CAA131137 CJR131081:CJW131137 CTN131081:CTS131137 DDJ131081:DDO131137 DNF131081:DNK131137 DXB131081:DXG131137 EGX131081:EHC131137 EQT131081:EQY131137 FAP131081:FAU131137 FKL131081:FKQ131137 FUH131081:FUM131137 GED131081:GEI131137 GNZ131081:GOE131137 GXV131081:GYA131137 HHR131081:HHW131137 HRN131081:HRS131137 IBJ131081:IBO131137 ILF131081:ILK131137 IVB131081:IVG131137 JEX131081:JFC131137 JOT131081:JOY131137 JYP131081:JYU131137 KIL131081:KIQ131137 KSH131081:KSM131137 LCD131081:LCI131137 LLZ131081:LME131137 LVV131081:LWA131137 MFR131081:MFW131137 MPN131081:MPS131137 MZJ131081:MZO131137 NJF131081:NJK131137 NTB131081:NTG131137 OCX131081:ODC131137 OMT131081:OMY131137 OWP131081:OWU131137 PGL131081:PGQ131137 PQH131081:PQM131137 QAD131081:QAI131137 QJZ131081:QKE131137 QTV131081:QUA131137 RDR131081:RDW131137 RNN131081:RNS131137 RXJ131081:RXO131137 SHF131081:SHK131137 SRB131081:SRG131137 TAX131081:TBC131137 TKT131081:TKY131137 TUP131081:TUU131137 UEL131081:UEQ131137 UOH131081:UOM131137 UYD131081:UYI131137 VHZ131081:VIE131137 VRV131081:VSA131137 WBR131081:WBW131137 WLN131081:WLS131137 WVJ131081:WVO131137 B196617:G196673 IX196617:JC196673 ST196617:SY196673 ACP196617:ACU196673 AML196617:AMQ196673 AWH196617:AWM196673 BGD196617:BGI196673 BPZ196617:BQE196673 BZV196617:CAA196673 CJR196617:CJW196673 CTN196617:CTS196673 DDJ196617:DDO196673 DNF196617:DNK196673 DXB196617:DXG196673 EGX196617:EHC196673 EQT196617:EQY196673 FAP196617:FAU196673 FKL196617:FKQ196673 FUH196617:FUM196673 GED196617:GEI196673 GNZ196617:GOE196673 GXV196617:GYA196673 HHR196617:HHW196673 HRN196617:HRS196673 IBJ196617:IBO196673 ILF196617:ILK196673 IVB196617:IVG196673 JEX196617:JFC196673 JOT196617:JOY196673 JYP196617:JYU196673 KIL196617:KIQ196673 KSH196617:KSM196673 LCD196617:LCI196673 LLZ196617:LME196673 LVV196617:LWA196673 MFR196617:MFW196673 MPN196617:MPS196673 MZJ196617:MZO196673 NJF196617:NJK196673 NTB196617:NTG196673 OCX196617:ODC196673 OMT196617:OMY196673 OWP196617:OWU196673 PGL196617:PGQ196673 PQH196617:PQM196673 QAD196617:QAI196673 QJZ196617:QKE196673 QTV196617:QUA196673 RDR196617:RDW196673 RNN196617:RNS196673 RXJ196617:RXO196673 SHF196617:SHK196673 SRB196617:SRG196673 TAX196617:TBC196673 TKT196617:TKY196673 TUP196617:TUU196673 UEL196617:UEQ196673 UOH196617:UOM196673 UYD196617:UYI196673 VHZ196617:VIE196673 VRV196617:VSA196673 WBR196617:WBW196673 WLN196617:WLS196673 WVJ196617:WVO196673 B262153:G262209 IX262153:JC262209 ST262153:SY262209 ACP262153:ACU262209 AML262153:AMQ262209 AWH262153:AWM262209 BGD262153:BGI262209 BPZ262153:BQE262209 BZV262153:CAA262209 CJR262153:CJW262209 CTN262153:CTS262209 DDJ262153:DDO262209 DNF262153:DNK262209 DXB262153:DXG262209 EGX262153:EHC262209 EQT262153:EQY262209 FAP262153:FAU262209 FKL262153:FKQ262209 FUH262153:FUM262209 GED262153:GEI262209 GNZ262153:GOE262209 GXV262153:GYA262209 HHR262153:HHW262209 HRN262153:HRS262209 IBJ262153:IBO262209 ILF262153:ILK262209 IVB262153:IVG262209 JEX262153:JFC262209 JOT262153:JOY262209 JYP262153:JYU262209 KIL262153:KIQ262209 KSH262153:KSM262209 LCD262153:LCI262209 LLZ262153:LME262209 LVV262153:LWA262209 MFR262153:MFW262209 MPN262153:MPS262209 MZJ262153:MZO262209 NJF262153:NJK262209 NTB262153:NTG262209 OCX262153:ODC262209 OMT262153:OMY262209 OWP262153:OWU262209 PGL262153:PGQ262209 PQH262153:PQM262209 QAD262153:QAI262209 QJZ262153:QKE262209 QTV262153:QUA262209 RDR262153:RDW262209 RNN262153:RNS262209 RXJ262153:RXO262209 SHF262153:SHK262209 SRB262153:SRG262209 TAX262153:TBC262209 TKT262153:TKY262209 TUP262153:TUU262209 UEL262153:UEQ262209 UOH262153:UOM262209 UYD262153:UYI262209 VHZ262153:VIE262209 VRV262153:VSA262209 WBR262153:WBW262209 WLN262153:WLS262209 WVJ262153:WVO262209 B327689:G327745 IX327689:JC327745 ST327689:SY327745 ACP327689:ACU327745 AML327689:AMQ327745 AWH327689:AWM327745 BGD327689:BGI327745 BPZ327689:BQE327745 BZV327689:CAA327745 CJR327689:CJW327745 CTN327689:CTS327745 DDJ327689:DDO327745 DNF327689:DNK327745 DXB327689:DXG327745 EGX327689:EHC327745 EQT327689:EQY327745 FAP327689:FAU327745 FKL327689:FKQ327745 FUH327689:FUM327745 GED327689:GEI327745 GNZ327689:GOE327745 GXV327689:GYA327745 HHR327689:HHW327745 HRN327689:HRS327745 IBJ327689:IBO327745 ILF327689:ILK327745 IVB327689:IVG327745 JEX327689:JFC327745 JOT327689:JOY327745 JYP327689:JYU327745 KIL327689:KIQ327745 KSH327689:KSM327745 LCD327689:LCI327745 LLZ327689:LME327745 LVV327689:LWA327745 MFR327689:MFW327745 MPN327689:MPS327745 MZJ327689:MZO327745 NJF327689:NJK327745 NTB327689:NTG327745 OCX327689:ODC327745 OMT327689:OMY327745 OWP327689:OWU327745 PGL327689:PGQ327745 PQH327689:PQM327745 QAD327689:QAI327745 QJZ327689:QKE327745 QTV327689:QUA327745 RDR327689:RDW327745 RNN327689:RNS327745 RXJ327689:RXO327745 SHF327689:SHK327745 SRB327689:SRG327745 TAX327689:TBC327745 TKT327689:TKY327745 TUP327689:TUU327745 UEL327689:UEQ327745 UOH327689:UOM327745 UYD327689:UYI327745 VHZ327689:VIE327745 VRV327689:VSA327745 WBR327689:WBW327745 WLN327689:WLS327745 WVJ327689:WVO327745 B393225:G393281 IX393225:JC393281 ST393225:SY393281 ACP393225:ACU393281 AML393225:AMQ393281 AWH393225:AWM393281 BGD393225:BGI393281 BPZ393225:BQE393281 BZV393225:CAA393281 CJR393225:CJW393281 CTN393225:CTS393281 DDJ393225:DDO393281 DNF393225:DNK393281 DXB393225:DXG393281 EGX393225:EHC393281 EQT393225:EQY393281 FAP393225:FAU393281 FKL393225:FKQ393281 FUH393225:FUM393281 GED393225:GEI393281 GNZ393225:GOE393281 GXV393225:GYA393281 HHR393225:HHW393281 HRN393225:HRS393281 IBJ393225:IBO393281 ILF393225:ILK393281 IVB393225:IVG393281 JEX393225:JFC393281 JOT393225:JOY393281 JYP393225:JYU393281 KIL393225:KIQ393281 KSH393225:KSM393281 LCD393225:LCI393281 LLZ393225:LME393281 LVV393225:LWA393281 MFR393225:MFW393281 MPN393225:MPS393281 MZJ393225:MZO393281 NJF393225:NJK393281 NTB393225:NTG393281 OCX393225:ODC393281 OMT393225:OMY393281 OWP393225:OWU393281 PGL393225:PGQ393281 PQH393225:PQM393281 QAD393225:QAI393281 QJZ393225:QKE393281 QTV393225:QUA393281 RDR393225:RDW393281 RNN393225:RNS393281 RXJ393225:RXO393281 SHF393225:SHK393281 SRB393225:SRG393281 TAX393225:TBC393281 TKT393225:TKY393281 TUP393225:TUU393281 UEL393225:UEQ393281 UOH393225:UOM393281 UYD393225:UYI393281 VHZ393225:VIE393281 VRV393225:VSA393281 WBR393225:WBW393281 WLN393225:WLS393281 WVJ393225:WVO393281 B458761:G458817 IX458761:JC458817 ST458761:SY458817 ACP458761:ACU458817 AML458761:AMQ458817 AWH458761:AWM458817 BGD458761:BGI458817 BPZ458761:BQE458817 BZV458761:CAA458817 CJR458761:CJW458817 CTN458761:CTS458817 DDJ458761:DDO458817 DNF458761:DNK458817 DXB458761:DXG458817 EGX458761:EHC458817 EQT458761:EQY458817 FAP458761:FAU458817 FKL458761:FKQ458817 FUH458761:FUM458817 GED458761:GEI458817 GNZ458761:GOE458817 GXV458761:GYA458817 HHR458761:HHW458817 HRN458761:HRS458817 IBJ458761:IBO458817 ILF458761:ILK458817 IVB458761:IVG458817 JEX458761:JFC458817 JOT458761:JOY458817 JYP458761:JYU458817 KIL458761:KIQ458817 KSH458761:KSM458817 LCD458761:LCI458817 LLZ458761:LME458817 LVV458761:LWA458817 MFR458761:MFW458817 MPN458761:MPS458817 MZJ458761:MZO458817 NJF458761:NJK458817 NTB458761:NTG458817 OCX458761:ODC458817 OMT458761:OMY458817 OWP458761:OWU458817 PGL458761:PGQ458817 PQH458761:PQM458817 QAD458761:QAI458817 QJZ458761:QKE458817 QTV458761:QUA458817 RDR458761:RDW458817 RNN458761:RNS458817 RXJ458761:RXO458817 SHF458761:SHK458817 SRB458761:SRG458817 TAX458761:TBC458817 TKT458761:TKY458817 TUP458761:TUU458817 UEL458761:UEQ458817 UOH458761:UOM458817 UYD458761:UYI458817 VHZ458761:VIE458817 VRV458761:VSA458817 WBR458761:WBW458817 WLN458761:WLS458817 WVJ458761:WVO458817 B524297:G524353 IX524297:JC524353 ST524297:SY524353 ACP524297:ACU524353 AML524297:AMQ524353 AWH524297:AWM524353 BGD524297:BGI524353 BPZ524297:BQE524353 BZV524297:CAA524353 CJR524297:CJW524353 CTN524297:CTS524353 DDJ524297:DDO524353 DNF524297:DNK524353 DXB524297:DXG524353 EGX524297:EHC524353 EQT524297:EQY524353 FAP524297:FAU524353 FKL524297:FKQ524353 FUH524297:FUM524353 GED524297:GEI524353 GNZ524297:GOE524353 GXV524297:GYA524353 HHR524297:HHW524353 HRN524297:HRS524353 IBJ524297:IBO524353 ILF524297:ILK524353 IVB524297:IVG524353 JEX524297:JFC524353 JOT524297:JOY524353 JYP524297:JYU524353 KIL524297:KIQ524353 KSH524297:KSM524353 LCD524297:LCI524353 LLZ524297:LME524353 LVV524297:LWA524353 MFR524297:MFW524353 MPN524297:MPS524353 MZJ524297:MZO524353 NJF524297:NJK524353 NTB524297:NTG524353 OCX524297:ODC524353 OMT524297:OMY524353 OWP524297:OWU524353 PGL524297:PGQ524353 PQH524297:PQM524353 QAD524297:QAI524353 QJZ524297:QKE524353 QTV524297:QUA524353 RDR524297:RDW524353 RNN524297:RNS524353 RXJ524297:RXO524353 SHF524297:SHK524353 SRB524297:SRG524353 TAX524297:TBC524353 TKT524297:TKY524353 TUP524297:TUU524353 UEL524297:UEQ524353 UOH524297:UOM524353 UYD524297:UYI524353 VHZ524297:VIE524353 VRV524297:VSA524353 WBR524297:WBW524353 WLN524297:WLS524353 WVJ524297:WVO524353 B589833:G589889 IX589833:JC589889 ST589833:SY589889 ACP589833:ACU589889 AML589833:AMQ589889 AWH589833:AWM589889 BGD589833:BGI589889 BPZ589833:BQE589889 BZV589833:CAA589889 CJR589833:CJW589889 CTN589833:CTS589889 DDJ589833:DDO589889 DNF589833:DNK589889 DXB589833:DXG589889 EGX589833:EHC589889 EQT589833:EQY589889 FAP589833:FAU589889 FKL589833:FKQ589889 FUH589833:FUM589889 GED589833:GEI589889 GNZ589833:GOE589889 GXV589833:GYA589889 HHR589833:HHW589889 HRN589833:HRS589889 IBJ589833:IBO589889 ILF589833:ILK589889 IVB589833:IVG589889 JEX589833:JFC589889 JOT589833:JOY589889 JYP589833:JYU589889 KIL589833:KIQ589889 KSH589833:KSM589889 LCD589833:LCI589889 LLZ589833:LME589889 LVV589833:LWA589889 MFR589833:MFW589889 MPN589833:MPS589889 MZJ589833:MZO589889 NJF589833:NJK589889 NTB589833:NTG589889 OCX589833:ODC589889 OMT589833:OMY589889 OWP589833:OWU589889 PGL589833:PGQ589889 PQH589833:PQM589889 QAD589833:QAI589889 QJZ589833:QKE589889 QTV589833:QUA589889 RDR589833:RDW589889 RNN589833:RNS589889 RXJ589833:RXO589889 SHF589833:SHK589889 SRB589833:SRG589889 TAX589833:TBC589889 TKT589833:TKY589889 TUP589833:TUU589889 UEL589833:UEQ589889 UOH589833:UOM589889 UYD589833:UYI589889 VHZ589833:VIE589889 VRV589833:VSA589889 WBR589833:WBW589889 WLN589833:WLS589889 WVJ589833:WVO589889 B655369:G655425 IX655369:JC655425 ST655369:SY655425 ACP655369:ACU655425 AML655369:AMQ655425 AWH655369:AWM655425 BGD655369:BGI655425 BPZ655369:BQE655425 BZV655369:CAA655425 CJR655369:CJW655425 CTN655369:CTS655425 DDJ655369:DDO655425 DNF655369:DNK655425 DXB655369:DXG655425 EGX655369:EHC655425 EQT655369:EQY655425 FAP655369:FAU655425 FKL655369:FKQ655425 FUH655369:FUM655425 GED655369:GEI655425 GNZ655369:GOE655425 GXV655369:GYA655425 HHR655369:HHW655425 HRN655369:HRS655425 IBJ655369:IBO655425 ILF655369:ILK655425 IVB655369:IVG655425 JEX655369:JFC655425 JOT655369:JOY655425 JYP655369:JYU655425 KIL655369:KIQ655425 KSH655369:KSM655425 LCD655369:LCI655425 LLZ655369:LME655425 LVV655369:LWA655425 MFR655369:MFW655425 MPN655369:MPS655425 MZJ655369:MZO655425 NJF655369:NJK655425 NTB655369:NTG655425 OCX655369:ODC655425 OMT655369:OMY655425 OWP655369:OWU655425 PGL655369:PGQ655425 PQH655369:PQM655425 QAD655369:QAI655425 QJZ655369:QKE655425 QTV655369:QUA655425 RDR655369:RDW655425 RNN655369:RNS655425 RXJ655369:RXO655425 SHF655369:SHK655425 SRB655369:SRG655425 TAX655369:TBC655425 TKT655369:TKY655425 TUP655369:TUU655425 UEL655369:UEQ655425 UOH655369:UOM655425 UYD655369:UYI655425 VHZ655369:VIE655425 VRV655369:VSA655425 WBR655369:WBW655425 WLN655369:WLS655425 WVJ655369:WVO655425 B720905:G720961 IX720905:JC720961 ST720905:SY720961 ACP720905:ACU720961 AML720905:AMQ720961 AWH720905:AWM720961 BGD720905:BGI720961 BPZ720905:BQE720961 BZV720905:CAA720961 CJR720905:CJW720961 CTN720905:CTS720961 DDJ720905:DDO720961 DNF720905:DNK720961 DXB720905:DXG720961 EGX720905:EHC720961 EQT720905:EQY720961 FAP720905:FAU720961 FKL720905:FKQ720961 FUH720905:FUM720961 GED720905:GEI720961 GNZ720905:GOE720961 GXV720905:GYA720961 HHR720905:HHW720961 HRN720905:HRS720961 IBJ720905:IBO720961 ILF720905:ILK720961 IVB720905:IVG720961 JEX720905:JFC720961 JOT720905:JOY720961 JYP720905:JYU720961 KIL720905:KIQ720961 KSH720905:KSM720961 LCD720905:LCI720961 LLZ720905:LME720961 LVV720905:LWA720961 MFR720905:MFW720961 MPN720905:MPS720961 MZJ720905:MZO720961 NJF720905:NJK720961 NTB720905:NTG720961 OCX720905:ODC720961 OMT720905:OMY720961 OWP720905:OWU720961 PGL720905:PGQ720961 PQH720905:PQM720961 QAD720905:QAI720961 QJZ720905:QKE720961 QTV720905:QUA720961 RDR720905:RDW720961 RNN720905:RNS720961 RXJ720905:RXO720961 SHF720905:SHK720961 SRB720905:SRG720961 TAX720905:TBC720961 TKT720905:TKY720961 TUP720905:TUU720961 UEL720905:UEQ720961 UOH720905:UOM720961 UYD720905:UYI720961 VHZ720905:VIE720961 VRV720905:VSA720961 WBR720905:WBW720961 WLN720905:WLS720961 WVJ720905:WVO720961 B786441:G786497 IX786441:JC786497 ST786441:SY786497 ACP786441:ACU786497 AML786441:AMQ786497 AWH786441:AWM786497 BGD786441:BGI786497 BPZ786441:BQE786497 BZV786441:CAA786497 CJR786441:CJW786497 CTN786441:CTS786497 DDJ786441:DDO786497 DNF786441:DNK786497 DXB786441:DXG786497 EGX786441:EHC786497 EQT786441:EQY786497 FAP786441:FAU786497 FKL786441:FKQ786497 FUH786441:FUM786497 GED786441:GEI786497 GNZ786441:GOE786497 GXV786441:GYA786497 HHR786441:HHW786497 HRN786441:HRS786497 IBJ786441:IBO786497 ILF786441:ILK786497 IVB786441:IVG786497 JEX786441:JFC786497 JOT786441:JOY786497 JYP786441:JYU786497 KIL786441:KIQ786497 KSH786441:KSM786497 LCD786441:LCI786497 LLZ786441:LME786497 LVV786441:LWA786497 MFR786441:MFW786497 MPN786441:MPS786497 MZJ786441:MZO786497 NJF786441:NJK786497 NTB786441:NTG786497 OCX786441:ODC786497 OMT786441:OMY786497 OWP786441:OWU786497 PGL786441:PGQ786497 PQH786441:PQM786497 QAD786441:QAI786497 QJZ786441:QKE786497 QTV786441:QUA786497 RDR786441:RDW786497 RNN786441:RNS786497 RXJ786441:RXO786497 SHF786441:SHK786497 SRB786441:SRG786497 TAX786441:TBC786497 TKT786441:TKY786497 TUP786441:TUU786497 UEL786441:UEQ786497 UOH786441:UOM786497 UYD786441:UYI786497 VHZ786441:VIE786497 VRV786441:VSA786497 WBR786441:WBW786497 WLN786441:WLS786497 WVJ786441:WVO786497 B851977:G852033 IX851977:JC852033 ST851977:SY852033 ACP851977:ACU852033 AML851977:AMQ852033 AWH851977:AWM852033 BGD851977:BGI852033 BPZ851977:BQE852033 BZV851977:CAA852033 CJR851977:CJW852033 CTN851977:CTS852033 DDJ851977:DDO852033 DNF851977:DNK852033 DXB851977:DXG852033 EGX851977:EHC852033 EQT851977:EQY852033 FAP851977:FAU852033 FKL851977:FKQ852033 FUH851977:FUM852033 GED851977:GEI852033 GNZ851977:GOE852033 GXV851977:GYA852033 HHR851977:HHW852033 HRN851977:HRS852033 IBJ851977:IBO852033 ILF851977:ILK852033 IVB851977:IVG852033 JEX851977:JFC852033 JOT851977:JOY852033 JYP851977:JYU852033 KIL851977:KIQ852033 KSH851977:KSM852033 LCD851977:LCI852033 LLZ851977:LME852033 LVV851977:LWA852033 MFR851977:MFW852033 MPN851977:MPS852033 MZJ851977:MZO852033 NJF851977:NJK852033 NTB851977:NTG852033 OCX851977:ODC852033 OMT851977:OMY852033 OWP851977:OWU852033 PGL851977:PGQ852033 PQH851977:PQM852033 QAD851977:QAI852033 QJZ851977:QKE852033 QTV851977:QUA852033 RDR851977:RDW852033 RNN851977:RNS852033 RXJ851977:RXO852033 SHF851977:SHK852033 SRB851977:SRG852033 TAX851977:TBC852033 TKT851977:TKY852033 TUP851977:TUU852033 UEL851977:UEQ852033 UOH851977:UOM852033 UYD851977:UYI852033 VHZ851977:VIE852033 VRV851977:VSA852033 WBR851977:WBW852033 WLN851977:WLS852033 WVJ851977:WVO852033 B917513:G917569 IX917513:JC917569 ST917513:SY917569 ACP917513:ACU917569 AML917513:AMQ917569 AWH917513:AWM917569 BGD917513:BGI917569 BPZ917513:BQE917569 BZV917513:CAA917569 CJR917513:CJW917569 CTN917513:CTS917569 DDJ917513:DDO917569 DNF917513:DNK917569 DXB917513:DXG917569 EGX917513:EHC917569 EQT917513:EQY917569 FAP917513:FAU917569 FKL917513:FKQ917569 FUH917513:FUM917569 GED917513:GEI917569 GNZ917513:GOE917569 GXV917513:GYA917569 HHR917513:HHW917569 HRN917513:HRS917569 IBJ917513:IBO917569 ILF917513:ILK917569 IVB917513:IVG917569 JEX917513:JFC917569 JOT917513:JOY917569 JYP917513:JYU917569 KIL917513:KIQ917569 KSH917513:KSM917569 LCD917513:LCI917569 LLZ917513:LME917569 LVV917513:LWA917569 MFR917513:MFW917569 MPN917513:MPS917569 MZJ917513:MZO917569 NJF917513:NJK917569 NTB917513:NTG917569 OCX917513:ODC917569 OMT917513:OMY917569 OWP917513:OWU917569 PGL917513:PGQ917569 PQH917513:PQM917569 QAD917513:QAI917569 QJZ917513:QKE917569 QTV917513:QUA917569 RDR917513:RDW917569 RNN917513:RNS917569 RXJ917513:RXO917569 SHF917513:SHK917569 SRB917513:SRG917569 TAX917513:TBC917569 TKT917513:TKY917569 TUP917513:TUU917569 UEL917513:UEQ917569 UOH917513:UOM917569 UYD917513:UYI917569 VHZ917513:VIE917569 VRV917513:VSA917569 WBR917513:WBW917569 WLN917513:WLS917569 WVJ917513:WVO917569 B983049:G983105 IX983049:JC983105 ST983049:SY983105 ACP983049:ACU983105 AML983049:AMQ983105 AWH983049:AWM983105 BGD983049:BGI983105 BPZ983049:BQE983105 BZV983049:CAA983105 CJR983049:CJW983105 CTN983049:CTS983105 DDJ983049:DDO983105 DNF983049:DNK983105 DXB983049:DXG983105 EGX983049:EHC983105 EQT983049:EQY983105 FAP983049:FAU983105 FKL983049:FKQ983105 FUH983049:FUM983105 GED983049:GEI983105 GNZ983049:GOE983105 GXV983049:GYA983105 HHR983049:HHW983105 HRN983049:HRS983105 IBJ983049:IBO983105 ILF983049:ILK983105 IVB983049:IVG983105 JEX983049:JFC983105 JOT983049:JOY983105 JYP983049:JYU983105 KIL983049:KIQ983105 KSH983049:KSM983105 LCD983049:LCI983105 LLZ983049:LME983105 LVV983049:LWA983105 MFR983049:MFW983105 MPN983049:MPS983105 MZJ983049:MZO983105 NJF983049:NJK983105 NTB983049:NTG983105 OCX983049:ODC983105 OMT983049:OMY983105 OWP983049:OWU983105 PGL983049:PGQ983105 PQH983049:PQM983105 QAD983049:QAI983105 QJZ983049:QKE983105 QTV983049:QUA983105 RDR983049:RDW983105 RNN983049:RNS983105 RXJ983049:RXO983105 SHF983049:SHK983105 SRB983049:SRG983105 TAX983049:TBC983105 TKT983049:TKY983105 TUP983049:TUU983105 UEL983049:UEQ983105 UOH983049:UOM983105 UYD983049:UYI983105 VHZ983049:VIE983105 VRV983049:VSA983105 WBR983049:WBW983105 WLN983049:WLS983105 WVJ983049:WVO983105" xr:uid="{5BED8E4C-CAD2-4593-86C4-24BF84995A69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52" fitToHeight="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31</vt:i4>
      </vt:variant>
    </vt:vector>
  </HeadingPairs>
  <TitlesOfParts>
    <vt:vector size="32" baseType="lpstr">
      <vt:lpstr>Formato 6 b)</vt:lpstr>
      <vt:lpstr>cbvbcvbcv</vt:lpstr>
      <vt:lpstr>cvbcbvbcvbvc</vt:lpstr>
      <vt:lpstr>cvbcvb</vt:lpstr>
      <vt:lpstr>cvbcvbcbv</vt:lpstr>
      <vt:lpstr>cvbvcbcbvbc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vcbvbcbdfgfdg</vt:lpstr>
      <vt:lpstr>vcvcbvcbcvb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2025-10-24T19:32:34Z</dcterms:created>
  <dcterms:modified xsi:type="dcterms:W3CDTF">2025-10-24T19:32:46Z</dcterms:modified>
</cp:coreProperties>
</file>