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tula\Desktop\CALCULOS 2017 PARTICIPACIONES\DETERMINACIÓN DE LAS CONSTANCIAS\Noviembre\"/>
    </mc:Choice>
  </mc:AlternateContent>
  <bookViews>
    <workbookView xWindow="0" yWindow="0" windowWidth="20490" windowHeight="7365" tabRatio="872"/>
  </bookViews>
  <sheets>
    <sheet name="PORTAL SEFIN" sheetId="33" r:id="rId1"/>
  </sheets>
  <definedNames>
    <definedName name="_xlnm.Print_Area" localSheetId="0">'PORTAL SEFIN'!$A$1:$N$31</definedName>
  </definedNames>
  <calcPr calcId="162913"/>
</workbook>
</file>

<file path=xl/calcChain.xml><?xml version="1.0" encoding="utf-8"?>
<calcChain xmlns="http://schemas.openxmlformats.org/spreadsheetml/2006/main">
  <c r="G30" i="33" l="1"/>
  <c r="E30" i="33"/>
  <c r="F15" i="33" l="1"/>
  <c r="E23" i="33" s="1"/>
  <c r="G23" i="33" s="1"/>
  <c r="L15" i="33" l="1"/>
  <c r="G29" i="33" s="1"/>
  <c r="C15" i="33" l="1"/>
  <c r="E20" i="33" s="1"/>
  <c r="D15" i="33"/>
  <c r="E21" i="33" s="1"/>
  <c r="E15" i="33"/>
  <c r="E22" i="33" s="1"/>
  <c r="I15" i="33"/>
  <c r="E26" i="33" s="1"/>
  <c r="B15" i="33"/>
  <c r="E19" i="33" s="1"/>
  <c r="K15" i="33"/>
  <c r="E28" i="33" s="1"/>
  <c r="J15" i="33"/>
  <c r="E27" i="33" s="1"/>
  <c r="G15" i="33"/>
  <c r="E24" i="33" s="1"/>
  <c r="H15" i="33"/>
  <c r="E25" i="33" s="1"/>
  <c r="M15" i="33" l="1"/>
  <c r="G27" i="33" l="1"/>
  <c r="G26" i="33"/>
  <c r="G28" i="33"/>
  <c r="G25" i="33"/>
  <c r="G24" i="33"/>
  <c r="G22" i="33"/>
  <c r="G21" i="33"/>
  <c r="G19" i="33"/>
  <c r="G20" i="33" l="1"/>
</calcChain>
</file>

<file path=xl/sharedStrings.xml><?xml version="1.0" encoding="utf-8"?>
<sst xmlns="http://schemas.openxmlformats.org/spreadsheetml/2006/main" count="51" uniqueCount="35">
  <si>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</si>
  <si>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</si>
  <si>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</si>
  <si>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</si>
  <si>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</si>
  <si>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</si>
  <si>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</si>
  <si>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</si>
  <si>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</si>
  <si>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</si>
  <si>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</si>
  <si>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</si>
  <si>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</si>
  <si>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</si>
  <si>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</si>
  <si>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</si>
  <si>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ESTADO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</si>
  <si>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</si>
  <si>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</si>
  <si>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</si>
  <si>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</si>
  <si>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</si>
  <si>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</si>
  <si>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</si>
  <si>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</si>
  <si>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</si>
  <si>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</si>
  <si>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* Ingresos causados en ejercicios fiscales anteriores al ejercicio 2010.</t>
  </si>
  <si>
    <t>Fondo de Fomento Municipal (70%)</t>
  </si>
  <si>
    <t>Fondo de Fomento Municipal (30%)</t>
  </si>
  <si>
    <t>Nombre 
del 
Municipio</t>
  </si>
  <si>
    <t>Fondo General de 
Participaciones</t>
  </si>
  <si>
    <t>OCTUBRE 2017</t>
  </si>
  <si>
    <t>PARTICIPACIONES A MUNICIPIOS NOVIEMBRE 2017</t>
  </si>
  <si>
    <t>Fondo ISR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</si>
</sst>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&quot;$&quot;* #,##0_-;\-&quot;$&quot;* #,##0_-;_-&quot;$&quot;* &quot;-&quot;??_-;_-@_-"/>
    <numFmt numFmtId="167" formatCode="_-* #,##0_-;\-* #,##0_-;_-* &quot;-&quot;??_-;_-@_-"/>
  </numFmts>
  <fonts count="37">
    <font>
      <sz val="10"/>
      <name val="Arial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7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60">
    <xf numFmtId="0" fontId="0" fillId="0" borderId="0"/>
    <xf numFmtId="0" fontId="8" fillId="0" borderId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43" fontId="12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8" fillId="0" borderId="0"/>
    <xf numFmtId="0" fontId="11" fillId="0" borderId="0"/>
    <xf numFmtId="0" fontId="8" fillId="0" borderId="0"/>
    <xf numFmtId="0" fontId="8" fillId="0" borderId="0">
      <alignment wrapText="1"/>
    </xf>
    <xf numFmtId="0" fontId="14" fillId="0" borderId="0"/>
    <xf numFmtId="0" fontId="11" fillId="0" borderId="0"/>
    <xf numFmtId="0" fontId="11" fillId="0" borderId="0"/>
    <xf numFmtId="0" fontId="8" fillId="0" borderId="0">
      <alignment wrapText="1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5" fillId="0" borderId="0" applyFont="0" applyFill="0" applyBorder="0" applyAlignment="0" applyProtection="0"/>
    <xf numFmtId="0" fontId="4" fillId="0" borderId="0"/>
    <xf numFmtId="0" fontId="16" fillId="0" borderId="0"/>
    <xf numFmtId="44" fontId="16" fillId="0" borderId="0" applyFont="0" applyFill="0" applyBorder="0" applyAlignment="0" applyProtection="0"/>
    <xf numFmtId="0" fontId="16" fillId="7" borderId="0" applyNumberFormat="0" applyBorder="0" applyAlignment="0" applyProtection="0"/>
    <xf numFmtId="0" fontId="16" fillId="0" borderId="0"/>
    <xf numFmtId="0" fontId="3" fillId="0" borderId="0"/>
    <xf numFmtId="0" fontId="2" fillId="0" borderId="0"/>
    <xf numFmtId="0" fontId="1" fillId="0" borderId="0"/>
  </cellStyleXfs>
  <cellXfs count="60">
    <xf numFmtId="0" fontId="0" fillId="0" borderId="0" xfId="0"/>
    <xf numFmtId="0" fontId="18" fillId="2" borderId="0" xfId="47" applyFont="1" applyFill="1"/>
    <xf numFmtId="0" fontId="18" fillId="0" borderId="0" xfId="47" applyFont="1"/>
    <xf numFmtId="0" fontId="21" fillId="2" borderId="2" xfId="47" applyFont="1" applyFill="1" applyBorder="1"/>
    <xf numFmtId="0" fontId="22" fillId="2" borderId="0" xfId="47" applyFont="1" applyFill="1"/>
    <xf numFmtId="9" fontId="19" fillId="6" borderId="2" xfId="1" applyNumberFormat="1" applyFont="1" applyFill="1" applyBorder="1" applyAlignment="1">
      <alignment horizontal="center" vertical="center" wrapText="1"/>
    </xf>
    <xf numFmtId="0" fontId="23" fillId="2" borderId="2" xfId="1" applyFont="1" applyFill="1" applyBorder="1" applyAlignment="1">
      <alignment horizontal="left" vertical="center" indent="1"/>
    </xf>
    <xf numFmtId="0" fontId="25" fillId="2" borderId="2" xfId="47" applyFont="1" applyFill="1" applyBorder="1"/>
    <xf numFmtId="3" fontId="18" fillId="2" borderId="0" xfId="47" applyNumberFormat="1" applyFont="1" applyFill="1"/>
    <xf numFmtId="0" fontId="23" fillId="3" borderId="2" xfId="1" applyFont="1" applyFill="1" applyBorder="1" applyAlignment="1">
      <alignment horizontal="left" vertical="center" indent="1"/>
    </xf>
    <xf numFmtId="0" fontId="23" fillId="5" borderId="2" xfId="1" applyFont="1" applyFill="1" applyBorder="1" applyAlignment="1">
      <alignment horizontal="center" vertical="center"/>
    </xf>
    <xf numFmtId="0" fontId="25" fillId="2" borderId="0" xfId="47" applyFont="1" applyFill="1"/>
    <xf numFmtId="3" fontId="25" fillId="2" borderId="0" xfId="47" applyNumberFormat="1" applyFont="1" applyFill="1"/>
    <xf numFmtId="0" fontId="25" fillId="0" borderId="0" xfId="47" applyFont="1"/>
    <xf numFmtId="0" fontId="27" fillId="0" borderId="0" xfId="47" applyFont="1"/>
    <xf numFmtId="0" fontId="28" fillId="2" borderId="0" xfId="1" applyFont="1" applyFill="1" applyBorder="1" applyAlignment="1">
      <alignment vertical="center"/>
    </xf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0" fontId="30" fillId="0" borderId="0" xfId="47" applyFont="1"/>
    <xf numFmtId="0" fontId="26" fillId="2" borderId="0" xfId="1" applyFont="1" applyFill="1" applyBorder="1" applyAlignment="1" applyProtection="1">
      <alignment horizontal="left" vertical="center" wrapText="1"/>
    </xf>
    <xf numFmtId="166" fontId="19" fillId="2" borderId="0" xfId="8" applyNumberFormat="1" applyFont="1" applyFill="1" applyBorder="1" applyAlignment="1">
      <alignment vertical="center"/>
    </xf>
    <xf numFmtId="9" fontId="19" fillId="2" borderId="0" xfId="3" applyFont="1" applyFill="1" applyBorder="1" applyAlignment="1">
      <alignment horizontal="center" vertical="center"/>
    </xf>
    <xf numFmtId="3" fontId="19" fillId="2" borderId="0" xfId="8" applyNumberFormat="1" applyFont="1" applyFill="1" applyBorder="1" applyAlignment="1">
      <alignment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6" fontId="20" fillId="2" borderId="1" xfId="8" applyNumberFormat="1" applyFont="1" applyFill="1" applyBorder="1" applyAlignment="1">
      <alignment vertical="center"/>
    </xf>
    <xf numFmtId="165" fontId="20" fillId="2" borderId="0" xfId="8" applyNumberFormat="1" applyFont="1" applyFill="1" applyBorder="1" applyAlignment="1">
      <alignment vertical="center"/>
    </xf>
    <xf numFmtId="0" fontId="18" fillId="2" borderId="0" xfId="47" applyFont="1" applyFill="1" applyBorder="1"/>
    <xf numFmtId="167" fontId="27" fillId="2" borderId="0" xfId="25" applyNumberFormat="1" applyFont="1" applyFill="1" applyBorder="1"/>
    <xf numFmtId="167" fontId="22" fillId="2" borderId="0" xfId="25" applyNumberFormat="1" applyFont="1" applyFill="1" applyBorder="1"/>
    <xf numFmtId="167" fontId="33" fillId="2" borderId="0" xfId="25" applyNumberFormat="1" applyFont="1" applyFill="1" applyBorder="1"/>
    <xf numFmtId="167" fontId="27" fillId="2" borderId="0" xfId="25" applyNumberFormat="1" applyFont="1" applyFill="1"/>
    <xf numFmtId="167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0" fontId="26" fillId="2" borderId="0" xfId="1" applyFont="1" applyFill="1" applyBorder="1" applyAlignment="1">
      <alignment horizontal="left" vertical="center"/>
    </xf>
    <xf numFmtId="3" fontId="24" fillId="2" borderId="2" xfId="1" applyNumberFormat="1" applyFont="1" applyFill="1" applyBorder="1" applyAlignment="1">
      <alignment horizontal="center" vertical="center"/>
    </xf>
    <xf numFmtId="3" fontId="23" fillId="2" borderId="2" xfId="1" applyNumberFormat="1" applyFont="1" applyFill="1" applyBorder="1" applyAlignment="1">
      <alignment horizontal="center" vertical="center"/>
    </xf>
    <xf numFmtId="3" fontId="23" fillId="5" borderId="2" xfId="1" applyNumberFormat="1" applyFont="1" applyFill="1" applyBorder="1" applyAlignment="1">
      <alignment horizontal="center" vertical="center"/>
    </xf>
    <xf numFmtId="3" fontId="23" fillId="3" borderId="2" xfId="1" applyNumberFormat="1" applyFont="1" applyFill="1" applyBorder="1" applyAlignment="1">
      <alignment horizontal="center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3" fontId="24" fillId="3" borderId="2" xfId="1" applyNumberFormat="1" applyFont="1" applyFill="1" applyBorder="1" applyAlignment="1">
      <alignment horizontal="center" vertical="center"/>
    </xf>
    <xf numFmtId="3" fontId="36" fillId="3" borderId="2" xfId="1" applyNumberFormat="1" applyFont="1" applyFill="1" applyBorder="1" applyAlignment="1">
      <alignment horizontal="center" vertical="center"/>
    </xf>
    <xf numFmtId="0" fontId="17" fillId="2" borderId="3" xfId="47" applyFont="1" applyFill="1" applyBorder="1" applyAlignment="1">
      <alignment horizontal="center" vertical="center"/>
    </xf>
    <xf numFmtId="0" fontId="32" fillId="2" borderId="0" xfId="1" applyFont="1" applyFill="1" applyBorder="1" applyAlignment="1" applyProtection="1">
      <alignment horizontal="center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19" fillId="6" borderId="2" xfId="1" applyFont="1" applyFill="1" applyBorder="1" applyAlignment="1">
      <alignment horizontal="center" vertical="center" wrapText="1"/>
    </xf>
    <xf numFmtId="0" fontId="20" fillId="4" borderId="2" xfId="1" applyFont="1" applyFill="1" applyBorder="1" applyAlignment="1">
      <alignment horizontal="center" vertical="center"/>
    </xf>
    <xf numFmtId="0" fontId="26" fillId="2" borderId="0" xfId="1" applyFont="1" applyFill="1" applyBorder="1" applyAlignment="1">
      <alignment horizontal="left" vertical="center"/>
    </xf>
    <xf numFmtId="0" fontId="19" fillId="6" borderId="4" xfId="1" applyFont="1" applyFill="1" applyBorder="1" applyAlignment="1">
      <alignment horizontal="center" vertical="center" wrapText="1"/>
    </xf>
    <xf numFmtId="0" fontId="19" fillId="6" borderId="5" xfId="1" applyFont="1" applyFill="1" applyBorder="1" applyAlignment="1">
      <alignment horizontal="center" vertical="center" wrapText="1"/>
    </xf>
    <xf numFmtId="0" fontId="26" fillId="2" borderId="0" xfId="1" applyFont="1" applyFill="1" applyBorder="1" applyAlignment="1" applyProtection="1">
      <alignment horizontal="left" vertical="center" wrapText="1"/>
    </xf>
  </cellXfs>
  <cellStyles count="60">
    <cellStyle name="40% - Énfasis3 2" xfId="55"/>
    <cellStyle name="Euro" xfId="6"/>
    <cellStyle name="Euro 2" xfId="29"/>
    <cellStyle name="Millares" xfId="25" builtinId="3"/>
    <cellStyle name="Millares 2" xfId="7"/>
    <cellStyle name="Millares 2 2" xfId="30"/>
    <cellStyle name="Millares 3" xfId="27"/>
    <cellStyle name="Millares 3 2" xfId="49"/>
    <cellStyle name="Millares 4" xfId="31"/>
    <cellStyle name="Millares 5" xfId="48"/>
    <cellStyle name="Millares 6" xfId="51"/>
    <cellStyle name="Moneda 2" xfId="8"/>
    <cellStyle name="Moneda 2 2" xfId="17"/>
    <cellStyle name="Moneda 3" xfId="18"/>
    <cellStyle name="Moneda 4" xfId="54"/>
    <cellStyle name="Normal" xfId="0" builtinId="0"/>
    <cellStyle name="Normal 10" xfId="32"/>
    <cellStyle name="Normal 11" xfId="33"/>
    <cellStyle name="Normal 12" xfId="46"/>
    <cellStyle name="Normal 12 2" xfId="47"/>
    <cellStyle name="Normal 13" xfId="52"/>
    <cellStyle name="Normal 14" xfId="53"/>
    <cellStyle name="Normal 15" xfId="57"/>
    <cellStyle name="Normal 16" xfId="59"/>
    <cellStyle name="Normal 2" xfId="1"/>
    <cellStyle name="Normal 2 2" xfId="4"/>
    <cellStyle name="Normal 2 2 2" xfId="34"/>
    <cellStyle name="Normal 2 3" xfId="19"/>
    <cellStyle name="Normal 2 4" xfId="35"/>
    <cellStyle name="Normal 2 5" xfId="56"/>
    <cellStyle name="Normal 2 6" xfId="58"/>
    <cellStyle name="Normal 2_DESGLOCE DE FONDOS X MUNICIPIOS AGOSTO 2009" xfId="9"/>
    <cellStyle name="Normal 3" xfId="10"/>
    <cellStyle name="Normal 3 2" xfId="20"/>
    <cellStyle name="Normal 3 3" xfId="36"/>
    <cellStyle name="Normal 3_Ingresos Extraordinarios 2009" xfId="21"/>
    <cellStyle name="Normal 4" xfId="22"/>
    <cellStyle name="Normal 4 2" xfId="23"/>
    <cellStyle name="Normal 5" xfId="24"/>
    <cellStyle name="Normal 6" xfId="28"/>
    <cellStyle name="Normal 6 2" xfId="50"/>
    <cellStyle name="Normal 7" xfId="37"/>
    <cellStyle name="Normal 8" xfId="38"/>
    <cellStyle name="Normal 9" xfId="39"/>
    <cellStyle name="Porcentaje 2" xfId="26"/>
    <cellStyle name="Porcentaje 3" xfId="40"/>
    <cellStyle name="Porcentaje 4" xfId="41"/>
    <cellStyle name="Porcentual 2" xfId="2"/>
    <cellStyle name="Porcentual 2 2" xfId="11"/>
    <cellStyle name="Porcentual 2 3" xfId="12"/>
    <cellStyle name="Porcentual 2 3 2" xfId="42"/>
    <cellStyle name="Porcentual 3" xfId="3"/>
    <cellStyle name="Porcentual 3 2" xfId="5"/>
    <cellStyle name="Porcentual 4" xfId="13"/>
    <cellStyle name="Porcentual 4 2" xfId="43"/>
    <cellStyle name="Porcentual 5" xfId="14"/>
    <cellStyle name="Porcentual 5 2" xfId="44"/>
    <cellStyle name="Porcentual 6" xfId="15"/>
    <cellStyle name="Porcentual 7" xfId="16"/>
    <cellStyle name="Porcentual 7 2" xfId="45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15</xdr:col>
      <xdr:colOff>793858</xdr:colOff>
      <xdr:row>0</xdr:row>
      <xdr:rowOff>1917458</xdr:rowOff>
    </xdr:to>
    <xdr:pic>
      <xdr:nvPicPr>
        <xdr:cNvPr id="51" name="50 Imagen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78209" y="0"/>
          <a:ext cx="1548669" cy="1917458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4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5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6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0" name="Text Box 31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1" name="Text Box 3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tabColor rgb="FFFFFF00"/>
    <pageSetUpPr fitToPage="1"/>
  </sheetPr>
  <dimension ref="A1:AM46"/>
  <sheetViews>
    <sheetView tabSelected="1" topLeftCell="A16" zoomScale="53" zoomScaleNormal="53" workbookViewId="0">
      <selection activeCell="G31" sqref="G31"/>
    </sheetView>
  </sheetViews>
  <sheetFormatPr baseColWidth="10" defaultRowHeight="14.25"/>
  <cols>
    <col min="1" max="1" width="29" style="1" customWidth="1"/>
    <col min="2" max="2" width="27.85546875" style="1" customWidth="1"/>
    <col min="3" max="3" width="23.5703125" style="1" customWidth="1"/>
    <col min="4" max="4" width="19.5703125" style="1" customWidth="1"/>
    <col min="5" max="5" width="27.42578125" style="1" customWidth="1"/>
    <col min="6" max="6" width="24.85546875" style="1" customWidth="1"/>
    <col min="7" max="7" width="30.140625" style="1" customWidth="1"/>
    <col min="8" max="8" width="26.42578125" style="1" customWidth="1"/>
    <col min="9" max="9" width="30.7109375" style="1" customWidth="1"/>
    <col min="10" max="10" width="30.85546875" style="1" customWidth="1"/>
    <col min="11" max="12" width="24" style="1" customWidth="1"/>
    <col min="13" max="13" width="23.85546875" style="1" customWidth="1"/>
    <col min="14" max="14" width="1.28515625" style="1" customWidth="1"/>
    <col min="15" max="15" width="11.42578125" style="1"/>
    <col min="16" max="16" width="25.28515625" style="1" customWidth="1"/>
    <col min="17" max="39" width="11.42578125" style="1"/>
    <col min="40" max="16384" width="11.42578125" style="2"/>
  </cols>
  <sheetData>
    <row r="1" spans="1:39" ht="151.5" customHeight="1" thickBot="1">
      <c r="A1" s="49" t="s">
        <v>33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39" s="4" customFormat="1" ht="56.25" customHeight="1" thickBot="1">
      <c r="A2" s="54" t="s">
        <v>30</v>
      </c>
      <c r="B2" s="54" t="s">
        <v>31</v>
      </c>
      <c r="C2" s="54" t="s">
        <v>18</v>
      </c>
      <c r="D2" s="54"/>
      <c r="E2" s="54" t="s">
        <v>23</v>
      </c>
      <c r="F2" s="54" t="s">
        <v>19</v>
      </c>
      <c r="G2" s="54" t="s">
        <v>20</v>
      </c>
      <c r="H2" s="54" t="s">
        <v>21</v>
      </c>
      <c r="I2" s="54" t="s">
        <v>24</v>
      </c>
      <c r="J2" s="54" t="s">
        <v>25</v>
      </c>
      <c r="K2" s="54" t="s">
        <v>22</v>
      </c>
      <c r="L2" s="57" t="s">
        <v>34</v>
      </c>
      <c r="M2" s="55" t="s">
        <v>26</v>
      </c>
      <c r="N2" s="3"/>
    </row>
    <row r="3" spans="1:39" s="4" customFormat="1" ht="66.75" customHeight="1" thickBot="1">
      <c r="A3" s="54"/>
      <c r="B3" s="54"/>
      <c r="C3" s="5">
        <v>0.7</v>
      </c>
      <c r="D3" s="5">
        <v>0.3</v>
      </c>
      <c r="E3" s="54"/>
      <c r="F3" s="54"/>
      <c r="G3" s="54"/>
      <c r="H3" s="54"/>
      <c r="I3" s="54"/>
      <c r="J3" s="54"/>
      <c r="K3" s="54"/>
      <c r="L3" s="58"/>
      <c r="M3" s="55"/>
      <c r="N3" s="3"/>
    </row>
    <row r="4" spans="1:39" ht="29.25" customHeight="1" thickBot="1">
      <c r="A4" s="6" t="s">
        <v>9</v>
      </c>
      <c r="B4" s="41">
        <v>3812225.7697594017</v>
      </c>
      <c r="C4" s="41">
        <v>1048304.7190106383</v>
      </c>
      <c r="D4" s="41">
        <v>62699.412329069055</v>
      </c>
      <c r="E4" s="41">
        <v>33081.221546297282</v>
      </c>
      <c r="F4" s="41">
        <v>0</v>
      </c>
      <c r="G4" s="41">
        <v>72482.974072257144</v>
      </c>
      <c r="H4" s="41">
        <v>182418.6850597146</v>
      </c>
      <c r="I4" s="41">
        <v>68883.714354784621</v>
      </c>
      <c r="J4" s="41">
        <v>9783.1156269770054</v>
      </c>
      <c r="K4" s="41">
        <v>1472094.3143632251</v>
      </c>
      <c r="L4" s="41">
        <v>0</v>
      </c>
      <c r="M4" s="42">
        <v>6761973.9261223646</v>
      </c>
      <c r="N4" s="7">
        <v>7325624.5840751091</v>
      </c>
      <c r="Q4" s="8"/>
    </row>
    <row r="5" spans="1:39" ht="29.25" customHeight="1" thickBot="1">
      <c r="A5" s="9" t="s">
        <v>1</v>
      </c>
      <c r="B5" s="47">
        <v>5028772.3630604418</v>
      </c>
      <c r="C5" s="47">
        <v>1382836.7251604954</v>
      </c>
      <c r="D5" s="47">
        <v>130378.07410116088</v>
      </c>
      <c r="E5" s="47">
        <v>43638.006428669265</v>
      </c>
      <c r="F5" s="47">
        <v>0</v>
      </c>
      <c r="G5" s="47">
        <v>95613.533620805916</v>
      </c>
      <c r="H5" s="47">
        <v>236558.18079963879</v>
      </c>
      <c r="I5" s="47">
        <v>134178.82719282794</v>
      </c>
      <c r="J5" s="47">
        <v>12905.075528271147</v>
      </c>
      <c r="K5" s="47">
        <v>1941864.8451021321</v>
      </c>
      <c r="L5" s="47">
        <v>214405</v>
      </c>
      <c r="M5" s="44">
        <v>9221150.6309944429</v>
      </c>
      <c r="N5" s="7">
        <v>10087148.153269671</v>
      </c>
      <c r="Q5" s="8"/>
    </row>
    <row r="6" spans="1:39" ht="29.25" customHeight="1" thickBot="1">
      <c r="A6" s="6" t="s">
        <v>2</v>
      </c>
      <c r="B6" s="41">
        <v>18792545.383093733</v>
      </c>
      <c r="C6" s="41">
        <v>5167667.1837203586</v>
      </c>
      <c r="D6" s="41">
        <v>651872.24095649912</v>
      </c>
      <c r="E6" s="41">
        <v>163075.4301511911</v>
      </c>
      <c r="F6" s="41">
        <v>0</v>
      </c>
      <c r="G6" s="41">
        <v>357308.21363197133</v>
      </c>
      <c r="H6" s="41">
        <v>889780.10471827874</v>
      </c>
      <c r="I6" s="41">
        <v>807060.35150282527</v>
      </c>
      <c r="J6" s="41">
        <v>48226.326432818285</v>
      </c>
      <c r="K6" s="41">
        <v>7256757.8316882122</v>
      </c>
      <c r="L6" s="41">
        <v>2518887</v>
      </c>
      <c r="M6" s="42">
        <v>36653180.065895885</v>
      </c>
      <c r="N6" s="7">
        <v>38195681.677823335</v>
      </c>
      <c r="Q6" s="8"/>
    </row>
    <row r="7" spans="1:39" ht="29.25" customHeight="1" thickBot="1">
      <c r="A7" s="9" t="s">
        <v>10</v>
      </c>
      <c r="B7" s="47">
        <v>4657163.7557697613</v>
      </c>
      <c r="C7" s="47">
        <v>1280649.9502485842</v>
      </c>
      <c r="D7" s="47">
        <v>115512.26065164129</v>
      </c>
      <c r="E7" s="47">
        <v>40413.311090892916</v>
      </c>
      <c r="F7" s="47">
        <v>0</v>
      </c>
      <c r="G7" s="47">
        <v>88548.029457609955</v>
      </c>
      <c r="H7" s="47">
        <v>218543.25583439556</v>
      </c>
      <c r="I7" s="47">
        <v>110243.56985803816</v>
      </c>
      <c r="J7" s="47">
        <v>11951.435793200035</v>
      </c>
      <c r="K7" s="47">
        <v>1798367.8564661278</v>
      </c>
      <c r="L7" s="47">
        <v>33218</v>
      </c>
      <c r="M7" s="44">
        <v>8354611.4251702512</v>
      </c>
      <c r="N7" s="7">
        <v>9452981.5911252405</v>
      </c>
      <c r="Q7" s="8"/>
    </row>
    <row r="8" spans="1:39" ht="29.25" customHeight="1" thickBot="1">
      <c r="A8" s="6" t="s">
        <v>12</v>
      </c>
      <c r="B8" s="41">
        <v>17848324.217744097</v>
      </c>
      <c r="C8" s="41">
        <v>4908020.572211246</v>
      </c>
      <c r="D8" s="41">
        <v>0</v>
      </c>
      <c r="E8" s="41">
        <v>154881.79434729542</v>
      </c>
      <c r="F8" s="41">
        <v>0</v>
      </c>
      <c r="G8" s="41">
        <v>339355.45784572797</v>
      </c>
      <c r="H8" s="41">
        <v>844372.00590708433</v>
      </c>
      <c r="I8" s="41">
        <v>710498.8543326502</v>
      </c>
      <c r="J8" s="41">
        <v>45803.221035616836</v>
      </c>
      <c r="K8" s="41">
        <v>6892146.0030712672</v>
      </c>
      <c r="L8" s="41">
        <v>7521679</v>
      </c>
      <c r="M8" s="42">
        <v>39265081.126494989</v>
      </c>
      <c r="N8" s="7">
        <v>46218312.012863129</v>
      </c>
      <c r="Q8" s="8"/>
    </row>
    <row r="9" spans="1:39" ht="29.25" customHeight="1" thickBot="1">
      <c r="A9" s="9" t="s">
        <v>3</v>
      </c>
      <c r="B9" s="47">
        <v>6949669.9151709173</v>
      </c>
      <c r="C9" s="47">
        <v>1911054.6456695641</v>
      </c>
      <c r="D9" s="47">
        <v>114174.40286305166</v>
      </c>
      <c r="E9" s="47">
        <v>60306.913604415386</v>
      </c>
      <c r="F9" s="47">
        <v>0</v>
      </c>
      <c r="G9" s="47">
        <v>132136.12589998069</v>
      </c>
      <c r="H9" s="47">
        <v>326125.55395877577</v>
      </c>
      <c r="I9" s="47">
        <v>201461.2569328734</v>
      </c>
      <c r="J9" s="47">
        <v>17834.574460088057</v>
      </c>
      <c r="K9" s="47">
        <v>2683621.1144624678</v>
      </c>
      <c r="L9" s="47">
        <v>835171</v>
      </c>
      <c r="M9" s="44">
        <v>13231555.503022134</v>
      </c>
      <c r="N9" s="7">
        <v>14290485.743763685</v>
      </c>
      <c r="Q9" s="8"/>
    </row>
    <row r="10" spans="1:39" ht="29.25" customHeight="1" thickBot="1">
      <c r="A10" s="6" t="s">
        <v>4</v>
      </c>
      <c r="B10" s="41">
        <v>5447199.8924047593</v>
      </c>
      <c r="C10" s="41">
        <v>1497897.9990900545</v>
      </c>
      <c r="D10" s="41">
        <v>153983.59773284994</v>
      </c>
      <c r="E10" s="41">
        <v>47268.98072959132</v>
      </c>
      <c r="F10" s="41">
        <v>0</v>
      </c>
      <c r="G10" s="41">
        <v>103569.21977170692</v>
      </c>
      <c r="H10" s="41">
        <v>256079.37277280691</v>
      </c>
      <c r="I10" s="41">
        <v>149815.96982188424</v>
      </c>
      <c r="J10" s="41">
        <v>13978.864214544081</v>
      </c>
      <c r="K10" s="41">
        <v>2103441.0014271275</v>
      </c>
      <c r="L10" s="41">
        <v>0</v>
      </c>
      <c r="M10" s="42">
        <v>9773234.897965325</v>
      </c>
      <c r="N10" s="7">
        <v>10532812.624183219</v>
      </c>
      <c r="Q10" s="8"/>
    </row>
    <row r="11" spans="1:39" ht="29.25" customHeight="1" thickBot="1">
      <c r="A11" s="9" t="s">
        <v>5</v>
      </c>
      <c r="B11" s="47">
        <v>3492557.9705882706</v>
      </c>
      <c r="C11" s="47">
        <v>960400.88470861281</v>
      </c>
      <c r="D11" s="47">
        <v>115755.65840418173</v>
      </c>
      <c r="E11" s="47">
        <v>30307.251187698908</v>
      </c>
      <c r="F11" s="47">
        <v>0</v>
      </c>
      <c r="G11" s="47">
        <v>66405.035828709995</v>
      </c>
      <c r="H11" s="47">
        <v>165290.15736881952</v>
      </c>
      <c r="I11" s="47">
        <v>89002.813464231673</v>
      </c>
      <c r="J11" s="47">
        <v>8962.7688714620981</v>
      </c>
      <c r="K11" s="47">
        <v>1348654.3141990881</v>
      </c>
      <c r="L11" s="48">
        <v>-247626</v>
      </c>
      <c r="M11" s="44">
        <v>6029710.8546210751</v>
      </c>
      <c r="N11" s="7">
        <v>6514633.5508965496</v>
      </c>
      <c r="Q11" s="8"/>
    </row>
    <row r="12" spans="1:39" ht="29.25" customHeight="1" thickBot="1">
      <c r="A12" s="6" t="s">
        <v>6</v>
      </c>
      <c r="B12" s="41">
        <v>4117711.8052835129</v>
      </c>
      <c r="C12" s="41">
        <v>1132308.7817217479</v>
      </c>
      <c r="D12" s="41">
        <v>113597.25814976041</v>
      </c>
      <c r="E12" s="41">
        <v>35732.127298164909</v>
      </c>
      <c r="F12" s="41">
        <v>0</v>
      </c>
      <c r="G12" s="41">
        <v>78291.27025659573</v>
      </c>
      <c r="H12" s="41">
        <v>194503.21559966929</v>
      </c>
      <c r="I12" s="41">
        <v>101978.18838374362</v>
      </c>
      <c r="J12" s="41">
        <v>10567.068464100763</v>
      </c>
      <c r="K12" s="41">
        <v>1590058.0140946785</v>
      </c>
      <c r="L12" s="41">
        <v>524585</v>
      </c>
      <c r="M12" s="42">
        <v>7899332.7292519743</v>
      </c>
      <c r="N12" s="7">
        <v>8058342.1908190576</v>
      </c>
      <c r="Q12" s="8"/>
    </row>
    <row r="13" spans="1:39" ht="29.25" customHeight="1" thickBot="1">
      <c r="A13" s="9" t="s">
        <v>7</v>
      </c>
      <c r="B13" s="47">
        <v>3593663.9156254469</v>
      </c>
      <c r="C13" s="47">
        <v>988203.49811710243</v>
      </c>
      <c r="D13" s="47">
        <v>19300.284814448318</v>
      </c>
      <c r="E13" s="47">
        <v>31184.614798730185</v>
      </c>
      <c r="F13" s="47">
        <v>0</v>
      </c>
      <c r="G13" s="47">
        <v>68327.393011963402</v>
      </c>
      <c r="H13" s="47">
        <v>164668.75230751731</v>
      </c>
      <c r="I13" s="47">
        <v>21516.684174156413</v>
      </c>
      <c r="J13" s="47">
        <v>9222.2317707268267</v>
      </c>
      <c r="K13" s="47">
        <v>1387696.4632811826</v>
      </c>
      <c r="L13" s="47">
        <v>950630</v>
      </c>
      <c r="M13" s="44">
        <v>7234413.8379012747</v>
      </c>
      <c r="N13" s="7">
        <v>7138102.7492167363</v>
      </c>
      <c r="Q13" s="8"/>
    </row>
    <row r="14" spans="1:39" ht="29.25" customHeight="1" thickBot="1">
      <c r="A14" s="6" t="s">
        <v>8</v>
      </c>
      <c r="B14" s="41">
        <v>2852927.1714996467</v>
      </c>
      <c r="C14" s="41">
        <v>784512.04034159402</v>
      </c>
      <c r="D14" s="41">
        <v>30735.809997337674</v>
      </c>
      <c r="E14" s="41">
        <v>24756.748817053278</v>
      </c>
      <c r="F14" s="41">
        <v>0</v>
      </c>
      <c r="G14" s="41">
        <v>54243.546602670831</v>
      </c>
      <c r="H14" s="41">
        <v>135354.15567329896</v>
      </c>
      <c r="I14" s="41">
        <v>26974.969981984679</v>
      </c>
      <c r="J14" s="41">
        <v>7321.317802194857</v>
      </c>
      <c r="K14" s="41">
        <v>1101660.3218444865</v>
      </c>
      <c r="L14" s="41">
        <v>159781</v>
      </c>
      <c r="M14" s="42">
        <v>5178267.0825602673</v>
      </c>
      <c r="N14" s="7">
        <v>5572340.8719642879</v>
      </c>
      <c r="Q14" s="8"/>
    </row>
    <row r="15" spans="1:39" s="13" customFormat="1" ht="42.75" customHeight="1" thickBot="1">
      <c r="A15" s="10" t="s">
        <v>11</v>
      </c>
      <c r="B15" s="43">
        <f>SUM(B4:B14)</f>
        <v>76592762.159999982</v>
      </c>
      <c r="C15" s="43">
        <f t="shared" ref="C15:L15" si="0">SUM(C4:C14)</f>
        <v>21061857</v>
      </c>
      <c r="D15" s="43">
        <f t="shared" si="0"/>
        <v>1508009</v>
      </c>
      <c r="E15" s="43">
        <f t="shared" si="0"/>
        <v>664646.40000000002</v>
      </c>
      <c r="F15" s="43">
        <f t="shared" si="0"/>
        <v>0</v>
      </c>
      <c r="G15" s="43">
        <f t="shared" si="0"/>
        <v>1456280.8</v>
      </c>
      <c r="H15" s="43">
        <f t="shared" si="0"/>
        <v>3613693.44</v>
      </c>
      <c r="I15" s="43">
        <f t="shared" si="0"/>
        <v>2421615.2000000002</v>
      </c>
      <c r="J15" s="43">
        <f t="shared" si="0"/>
        <v>196555.99999999997</v>
      </c>
      <c r="K15" s="43">
        <f t="shared" si="0"/>
        <v>29576362.079999998</v>
      </c>
      <c r="L15" s="43">
        <f t="shared" si="0"/>
        <v>12510730</v>
      </c>
      <c r="M15" s="43">
        <f>SUM(M4:M14)</f>
        <v>149602512.07999998</v>
      </c>
      <c r="N15" s="7"/>
      <c r="O15" s="11"/>
      <c r="P15" s="12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</row>
    <row r="16" spans="1:39" ht="27" customHeight="1">
      <c r="A16" s="56" t="s">
        <v>27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40"/>
    </row>
    <row r="17" spans="1:39" s="14" customFormat="1" ht="18">
      <c r="B17" s="15"/>
      <c r="C17" s="15"/>
      <c r="D17" s="15"/>
      <c r="E17" s="15"/>
      <c r="F17" s="15"/>
      <c r="G17" s="15"/>
      <c r="H17" s="16"/>
      <c r="I17" s="16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s="23" customFormat="1" ht="33" customHeight="1">
      <c r="A18" s="51" t="s">
        <v>32</v>
      </c>
      <c r="B18" s="52"/>
      <c r="C18" s="52"/>
      <c r="D18" s="18"/>
      <c r="E18" s="19" t="s">
        <v>16</v>
      </c>
      <c r="F18" s="20"/>
      <c r="G18" s="19" t="s">
        <v>0</v>
      </c>
      <c r="H18" s="21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</row>
    <row r="19" spans="1:39" s="14" customFormat="1" ht="24.75" customHeight="1">
      <c r="A19" s="53" t="s">
        <v>17</v>
      </c>
      <c r="B19" s="53"/>
      <c r="C19" s="53"/>
      <c r="D19" s="24"/>
      <c r="E19" s="25">
        <f>B15/0.24</f>
        <v>319136508.99999994</v>
      </c>
      <c r="F19" s="26" t="s">
        <v>13</v>
      </c>
      <c r="G19" s="25">
        <f>E19*0.24</f>
        <v>76592762.159999982</v>
      </c>
      <c r="H19" s="16"/>
      <c r="I19" s="16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s="14" customFormat="1" ht="24.75" customHeight="1">
      <c r="A20" s="53" t="s">
        <v>28</v>
      </c>
      <c r="B20" s="53"/>
      <c r="C20" s="53"/>
      <c r="D20" s="24"/>
      <c r="E20" s="27">
        <f>C15</f>
        <v>21061857</v>
      </c>
      <c r="F20" s="26" t="s">
        <v>15</v>
      </c>
      <c r="G20" s="25">
        <f>E20</f>
        <v>21061857</v>
      </c>
      <c r="H20" s="16"/>
      <c r="I20" s="16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s="14" customFormat="1" ht="24.75" customHeight="1">
      <c r="A21" s="53" t="s">
        <v>29</v>
      </c>
      <c r="B21" s="53"/>
      <c r="C21" s="53"/>
      <c r="D21" s="24"/>
      <c r="E21" s="27">
        <f>D15</f>
        <v>1508009</v>
      </c>
      <c r="F21" s="26" t="s">
        <v>15</v>
      </c>
      <c r="G21" s="25">
        <f>E21</f>
        <v>1508009</v>
      </c>
      <c r="H21" s="16"/>
      <c r="I21" s="16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s="14" customFormat="1" ht="24.75" customHeight="1">
      <c r="A22" s="53" t="s">
        <v>23</v>
      </c>
      <c r="B22" s="53"/>
      <c r="C22" s="53"/>
      <c r="D22" s="24"/>
      <c r="E22" s="27">
        <f>E15/0.2</f>
        <v>3323232</v>
      </c>
      <c r="F22" s="26" t="s">
        <v>14</v>
      </c>
      <c r="G22" s="25">
        <f>E22*0.2</f>
        <v>664646.40000000002</v>
      </c>
      <c r="H22" s="16"/>
      <c r="I22" s="16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s="14" customFormat="1" ht="27.75" customHeight="1">
      <c r="A23" s="53" t="s">
        <v>19</v>
      </c>
      <c r="B23" s="53"/>
      <c r="C23" s="53"/>
      <c r="D23" s="24"/>
      <c r="E23" s="27">
        <f>F15/0.2</f>
        <v>0</v>
      </c>
      <c r="F23" s="26" t="s">
        <v>14</v>
      </c>
      <c r="G23" s="25">
        <f>E23*0.2</f>
        <v>0</v>
      </c>
      <c r="H23" s="16"/>
      <c r="I23" s="16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s="14" customFormat="1" ht="24" customHeight="1">
      <c r="A24" s="53" t="s">
        <v>20</v>
      </c>
      <c r="B24" s="53"/>
      <c r="C24" s="53"/>
      <c r="D24" s="24"/>
      <c r="E24" s="27">
        <f>G15/0.2</f>
        <v>7281404</v>
      </c>
      <c r="F24" s="26" t="s">
        <v>14</v>
      </c>
      <c r="G24" s="25">
        <f t="shared" ref="G24" si="1">E24*0.2</f>
        <v>1456280.8</v>
      </c>
      <c r="H24" s="16"/>
      <c r="I24" s="16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s="14" customFormat="1" ht="27" customHeight="1">
      <c r="A25" s="53" t="s">
        <v>21</v>
      </c>
      <c r="B25" s="53"/>
      <c r="C25" s="53"/>
      <c r="D25" s="24"/>
      <c r="E25" s="27">
        <f>H15/0.24</f>
        <v>15057056</v>
      </c>
      <c r="F25" s="26" t="s">
        <v>13</v>
      </c>
      <c r="G25" s="25">
        <f>E25*0.24</f>
        <v>3613693.44</v>
      </c>
      <c r="H25" s="16"/>
      <c r="I25" s="16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s="14" customFormat="1" ht="47.25" customHeight="1">
      <c r="A26" s="53" t="s">
        <v>24</v>
      </c>
      <c r="B26" s="53"/>
      <c r="C26" s="53"/>
      <c r="D26" s="24"/>
      <c r="E26" s="27">
        <f>I15/0.2</f>
        <v>12108076</v>
      </c>
      <c r="F26" s="26" t="s">
        <v>14</v>
      </c>
      <c r="G26" s="25">
        <f>E26*0.2</f>
        <v>2421615.2000000002</v>
      </c>
      <c r="H26" s="16"/>
      <c r="I26" s="16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s="14" customFormat="1" ht="45.75" customHeight="1">
      <c r="A27" s="53" t="s">
        <v>25</v>
      </c>
      <c r="B27" s="53"/>
      <c r="C27" s="53"/>
      <c r="D27" s="24"/>
      <c r="E27" s="27">
        <f>J15/0.2</f>
        <v>982779.99999999977</v>
      </c>
      <c r="F27" s="26" t="s">
        <v>14</v>
      </c>
      <c r="G27" s="25">
        <f>E27*0.2</f>
        <v>196555.99999999997</v>
      </c>
      <c r="H27" s="16"/>
      <c r="I27" s="16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s="14" customFormat="1" ht="32.25" customHeight="1">
      <c r="A28" s="53" t="s">
        <v>22</v>
      </c>
      <c r="B28" s="53"/>
      <c r="C28" s="53"/>
      <c r="D28" s="24"/>
      <c r="E28" s="27">
        <f>K15/0.24</f>
        <v>123234842</v>
      </c>
      <c r="F28" s="26" t="s">
        <v>13</v>
      </c>
      <c r="G28" s="25">
        <f>E28*0.24</f>
        <v>29576362.079999998</v>
      </c>
      <c r="H28" s="16"/>
      <c r="I28" s="16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s="14" customFormat="1" ht="32.25" customHeight="1">
      <c r="A29" s="45" t="s">
        <v>34</v>
      </c>
      <c r="B29" s="45"/>
      <c r="C29" s="45"/>
      <c r="D29" s="46"/>
      <c r="E29" s="27">
        <v>44874599</v>
      </c>
      <c r="F29" s="26"/>
      <c r="G29" s="25">
        <f>L15</f>
        <v>12510730</v>
      </c>
      <c r="H29" s="16"/>
      <c r="I29" s="16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s="14" customFormat="1" ht="29.25" customHeight="1" thickBot="1">
      <c r="A30" s="50" t="s">
        <v>11</v>
      </c>
      <c r="B30" s="50"/>
      <c r="C30" s="50"/>
      <c r="D30" s="28"/>
      <c r="E30" s="29">
        <f>SUM(E19:E29)</f>
        <v>548568364</v>
      </c>
      <c r="F30" s="30"/>
      <c r="G30" s="29">
        <f>SUM(G19:G29)</f>
        <v>149602512.07999998</v>
      </c>
      <c r="H30" s="16"/>
      <c r="I30" s="16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39" s="14" customFormat="1" ht="18.75" thickTop="1">
      <c r="A31" s="16"/>
      <c r="B31" s="16"/>
      <c r="C31" s="16"/>
      <c r="D31" s="16"/>
      <c r="E31" s="16"/>
      <c r="F31" s="16"/>
      <c r="G31" s="16"/>
      <c r="H31" s="16"/>
      <c r="I31" s="16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>
      <c r="A32" s="31"/>
      <c r="B32" s="31"/>
      <c r="C32" s="31"/>
      <c r="D32" s="31"/>
      <c r="E32" s="31"/>
      <c r="F32" s="31"/>
      <c r="G32" s="31"/>
      <c r="H32" s="31"/>
      <c r="I32" s="31"/>
    </row>
    <row r="33" spans="1:10">
      <c r="A33" s="31"/>
      <c r="B33" s="31"/>
      <c r="C33" s="31"/>
      <c r="D33" s="31"/>
      <c r="E33" s="31"/>
      <c r="F33" s="31"/>
      <c r="G33" s="31"/>
      <c r="H33" s="31"/>
      <c r="I33" s="31"/>
    </row>
    <row r="34" spans="1:10" ht="18">
      <c r="A34" s="59"/>
      <c r="B34" s="59"/>
      <c r="C34" s="59"/>
      <c r="D34" s="32"/>
      <c r="E34" s="33"/>
      <c r="F34" s="34"/>
      <c r="G34" s="33"/>
      <c r="H34" s="33"/>
      <c r="I34" s="34"/>
      <c r="J34" s="33"/>
    </row>
    <row r="35" spans="1:10" ht="18">
      <c r="A35" s="59"/>
      <c r="B35" s="59"/>
      <c r="C35" s="59"/>
      <c r="D35" s="32"/>
      <c r="E35" s="33"/>
      <c r="F35" s="34"/>
      <c r="G35" s="33"/>
      <c r="H35" s="33"/>
      <c r="I35" s="34"/>
      <c r="J35" s="33"/>
    </row>
    <row r="36" spans="1:10" s="1" customFormat="1" ht="18">
      <c r="A36" s="59"/>
      <c r="B36" s="59"/>
      <c r="C36" s="59"/>
      <c r="D36" s="32"/>
      <c r="E36" s="33"/>
      <c r="F36" s="34"/>
      <c r="G36" s="33"/>
      <c r="H36" s="33"/>
      <c r="I36" s="34"/>
      <c r="J36" s="33"/>
    </row>
    <row r="37" spans="1:10" s="1" customFormat="1" ht="18">
      <c r="A37" s="59"/>
      <c r="B37" s="59"/>
      <c r="C37" s="59"/>
      <c r="D37" s="32"/>
      <c r="E37" s="33"/>
      <c r="F37" s="34"/>
      <c r="G37" s="33"/>
      <c r="H37" s="33"/>
      <c r="I37" s="34"/>
      <c r="J37" s="33"/>
    </row>
    <row r="38" spans="1:10" s="1" customFormat="1" ht="18">
      <c r="A38" s="59"/>
      <c r="B38" s="59"/>
      <c r="C38" s="59"/>
      <c r="D38" s="32"/>
      <c r="E38" s="33"/>
      <c r="F38" s="34"/>
      <c r="G38" s="33"/>
      <c r="H38" s="33"/>
      <c r="I38" s="34"/>
      <c r="J38" s="33"/>
    </row>
    <row r="39" spans="1:10" s="1" customFormat="1" ht="18">
      <c r="A39" s="59"/>
      <c r="B39" s="59"/>
      <c r="C39" s="59"/>
      <c r="D39" s="32"/>
      <c r="E39" s="33"/>
      <c r="F39" s="34"/>
      <c r="G39" s="33"/>
      <c r="H39" s="33"/>
      <c r="I39" s="34"/>
      <c r="J39" s="33"/>
    </row>
    <row r="40" spans="1:10" s="1" customFormat="1" ht="18">
      <c r="A40" s="59"/>
      <c r="B40" s="59"/>
      <c r="C40" s="59"/>
      <c r="D40" s="32"/>
      <c r="E40" s="33"/>
      <c r="F40" s="34"/>
      <c r="G40" s="33"/>
      <c r="H40" s="33"/>
      <c r="I40" s="34"/>
      <c r="J40" s="33"/>
    </row>
    <row r="41" spans="1:10" s="1" customFormat="1" ht="18">
      <c r="A41" s="59"/>
      <c r="B41" s="59"/>
      <c r="C41" s="59"/>
      <c r="D41" s="32"/>
      <c r="E41" s="33"/>
      <c r="F41" s="34"/>
      <c r="G41" s="33"/>
      <c r="H41" s="33"/>
      <c r="I41" s="34"/>
      <c r="J41" s="33"/>
    </row>
    <row r="42" spans="1:10" s="1" customFormat="1" ht="18">
      <c r="A42" s="59"/>
      <c r="B42" s="59"/>
      <c r="C42" s="59"/>
      <c r="D42" s="35"/>
      <c r="E42" s="33"/>
      <c r="F42" s="34"/>
      <c r="G42" s="33"/>
      <c r="H42" s="33"/>
      <c r="I42" s="34"/>
      <c r="J42" s="33"/>
    </row>
    <row r="43" spans="1:10" s="1" customFormat="1" ht="18">
      <c r="A43" s="59"/>
      <c r="B43" s="59"/>
      <c r="C43" s="59"/>
      <c r="D43" s="32"/>
      <c r="E43" s="33"/>
      <c r="F43" s="34"/>
      <c r="G43" s="33"/>
      <c r="H43" s="33"/>
      <c r="I43" s="34"/>
      <c r="J43" s="33"/>
    </row>
    <row r="44" spans="1:10" s="1" customFormat="1" ht="18">
      <c r="A44" s="31"/>
      <c r="B44" s="31"/>
      <c r="C44" s="31"/>
      <c r="D44" s="36"/>
      <c r="E44" s="36"/>
      <c r="F44" s="36"/>
      <c r="G44" s="36"/>
      <c r="H44" s="36"/>
      <c r="I44" s="36"/>
      <c r="J44" s="36"/>
    </row>
    <row r="45" spans="1:10" s="1" customFormat="1" ht="15.75">
      <c r="A45" s="31"/>
      <c r="B45" s="31"/>
      <c r="C45" s="31"/>
      <c r="D45" s="37"/>
      <c r="E45" s="37"/>
      <c r="F45" s="33"/>
      <c r="G45" s="33"/>
      <c r="H45" s="33"/>
      <c r="I45" s="34"/>
    </row>
    <row r="46" spans="1:10" ht="15.75">
      <c r="D46" s="38"/>
      <c r="E46" s="38"/>
      <c r="F46" s="38"/>
      <c r="G46" s="38"/>
      <c r="I46" s="39"/>
    </row>
  </sheetData>
  <mergeCells count="36">
    <mergeCell ref="A39:C39"/>
    <mergeCell ref="A40:C40"/>
    <mergeCell ref="A41:C41"/>
    <mergeCell ref="A42:C42"/>
    <mergeCell ref="A43:C43"/>
    <mergeCell ref="A34:C34"/>
    <mergeCell ref="A35:C35"/>
    <mergeCell ref="A36:C36"/>
    <mergeCell ref="A37:C37"/>
    <mergeCell ref="A38:C38"/>
    <mergeCell ref="A26:C26"/>
    <mergeCell ref="A27:C27"/>
    <mergeCell ref="M2:M3"/>
    <mergeCell ref="A16:K16"/>
    <mergeCell ref="L2:L3"/>
    <mergeCell ref="H2:H3"/>
    <mergeCell ref="I2:I3"/>
    <mergeCell ref="A25:C25"/>
    <mergeCell ref="K2:K3"/>
    <mergeCell ref="C2:D2"/>
    <mergeCell ref="A1:N1"/>
    <mergeCell ref="A30:C30"/>
    <mergeCell ref="A18:C18"/>
    <mergeCell ref="A19:C19"/>
    <mergeCell ref="A20:C20"/>
    <mergeCell ref="A22:C22"/>
    <mergeCell ref="A23:C23"/>
    <mergeCell ref="A21:C21"/>
    <mergeCell ref="A2:A3"/>
    <mergeCell ref="B2:B3"/>
    <mergeCell ref="E2:E3"/>
    <mergeCell ref="F2:F3"/>
    <mergeCell ref="G2:G3"/>
    <mergeCell ref="J2:J3"/>
    <mergeCell ref="A24:C24"/>
    <mergeCell ref="A28:C28"/>
  </mergeCells>
  <printOptions horizontalCentered="1"/>
  <pageMargins left="0.55118110236220474" right="0.15748031496062992" top="0.31496062992125984" bottom="0.74803149606299213" header="0.31496062992125984" footer="0.31496062992125984"/>
  <pageSetup paperSize="5" scale="50" orientation="landscape" r:id="rId1"/>
  <ignoredErrors>
    <ignoredError sqref="G25" formula="1"/>
    <ignoredError sqref="C15:D1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Matula</cp:lastModifiedBy>
  <cp:lastPrinted>2017-12-06T17:30:19Z</cp:lastPrinted>
  <dcterms:created xsi:type="dcterms:W3CDTF">2008-01-30T14:54:54Z</dcterms:created>
  <dcterms:modified xsi:type="dcterms:W3CDTF">2017-12-07T21:34:09Z</dcterms:modified>
</cp:coreProperties>
</file>