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S 2017 PARTICIPACIONES\DETERMINACIÓN DE LAS CONSTANCIAS\Octubre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E21" i="1" l="1"/>
  <c r="E20" i="1"/>
  <c r="G21" i="1"/>
  <c r="G20" i="1"/>
  <c r="E25" i="1" l="1"/>
  <c r="E30" i="1" l="1"/>
  <c r="C15" i="1" l="1"/>
  <c r="D15" i="1"/>
  <c r="E15" i="1"/>
  <c r="F15" i="1"/>
  <c r="G15" i="1"/>
  <c r="H15" i="1"/>
  <c r="I15" i="1"/>
  <c r="J15" i="1"/>
  <c r="K15" i="1"/>
  <c r="L15" i="1"/>
  <c r="G28" i="1" l="1"/>
  <c r="G27" i="1"/>
  <c r="G26" i="1"/>
  <c r="G25" i="1"/>
  <c r="G24" i="1"/>
  <c r="G22" i="1"/>
  <c r="G19" i="1"/>
  <c r="B15" i="1"/>
  <c r="M14" i="1"/>
  <c r="M13" i="1"/>
  <c r="M12" i="1"/>
  <c r="M11" i="1"/>
  <c r="M10" i="1"/>
  <c r="M9" i="1"/>
  <c r="M8" i="1"/>
  <c r="M7" i="1"/>
  <c r="M6" i="1"/>
  <c r="M5" i="1"/>
  <c r="G30" i="1" l="1"/>
  <c r="M15" i="1"/>
</calcChain>
</file>

<file path=xl/sharedStrings.xml><?xml version="1.0" encoding="utf-8"?>
<sst xmlns="http://schemas.openxmlformats.org/spreadsheetml/2006/main" count="51" uniqueCount="35">
  <si>
    <t>PARTICIPACIONES A MUNICIPIOS OCTUBRE 2017</t>
  </si>
  <si>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</si>
  <si>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</si>
  <si>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</si>
  <si>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</si>
  <si>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</si>
  <si>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</si>
  <si>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</si>
  <si>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</si>
  <si>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</si>
  <si>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</si>
  <si>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</si>
  <si>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</si>
  <si>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</si>
  <si>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</si>
  <si>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</si>
  <si>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</si>
  <si>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</si>
  <si>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</si>
  <si>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</si>
  <si>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</si>
  <si>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</si>
  <si>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</si>
  <si>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</si>
  <si>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</si>
  <si>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OCTUBRE 2017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</si>
  <si>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</si>
  <si>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</si>
  <si>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</si>
  <si>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</si>
  <si>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</si>
  <si>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</si>
  <si>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</si>
  <si>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Fondo ISR</t>
  </si>
  <si>
    <t>X 100%=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</si>
</sst>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Font="1" applyFill="1"/>
    <xf numFmtId="0" fontId="3" fillId="0" borderId="0" xfId="2" applyFont="1"/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left" vertical="center" indent="1"/>
    </xf>
    <xf numFmtId="3" fontId="10" fillId="2" borderId="2" xfId="3" applyNumberFormat="1" applyFont="1" applyFill="1" applyBorder="1" applyAlignment="1">
      <alignment horizontal="center" vertical="center"/>
    </xf>
    <xf numFmtId="3" fontId="9" fillId="2" borderId="2" xfId="3" applyNumberFormat="1" applyFont="1" applyFill="1" applyBorder="1" applyAlignment="1">
      <alignment horizontal="center" vertical="center"/>
    </xf>
    <xf numFmtId="0" fontId="11" fillId="2" borderId="2" xfId="2" applyFont="1" applyFill="1" applyBorder="1"/>
    <xf numFmtId="3" fontId="3" fillId="2" borderId="0" xfId="2" applyNumberFormat="1" applyFont="1" applyFill="1"/>
    <xf numFmtId="0" fontId="9" fillId="5" borderId="2" xfId="3" applyFont="1" applyFill="1" applyBorder="1" applyAlignment="1">
      <alignment horizontal="left" vertical="center" indent="1"/>
    </xf>
    <xf numFmtId="3" fontId="10" fillId="5" borderId="2" xfId="3" applyNumberFormat="1" applyFont="1" applyFill="1" applyBorder="1" applyAlignment="1">
      <alignment horizontal="center" vertical="center"/>
    </xf>
    <xf numFmtId="3" fontId="9" fillId="5" borderId="2" xfId="3" applyNumberFormat="1" applyFont="1" applyFill="1" applyBorder="1" applyAlignment="1">
      <alignment horizontal="center" vertical="center"/>
    </xf>
    <xf numFmtId="0" fontId="9" fillId="6" borderId="2" xfId="3" applyFont="1" applyFill="1" applyBorder="1" applyAlignment="1">
      <alignment horizontal="center" vertical="center"/>
    </xf>
    <xf numFmtId="3" fontId="9" fillId="6" borderId="2" xfId="3" applyNumberFormat="1" applyFont="1" applyFill="1" applyBorder="1" applyAlignment="1">
      <alignment horizontal="center" vertical="center"/>
    </xf>
    <xf numFmtId="0" fontId="11" fillId="2" borderId="0" xfId="2" applyFont="1" applyFill="1"/>
    <xf numFmtId="3" fontId="11" fillId="2" borderId="0" xfId="2" applyNumberFormat="1" applyFont="1" applyFill="1"/>
    <xf numFmtId="0" fontId="11" fillId="0" borderId="0" xfId="2" applyFont="1"/>
    <xf numFmtId="0" fontId="12" fillId="2" borderId="0" xfId="3" applyFont="1" applyFill="1" applyBorder="1" applyAlignment="1">
      <alignment horizontal="left" vertical="center"/>
    </xf>
    <xf numFmtId="0" fontId="13" fillId="0" borderId="0" xfId="2" applyFont="1"/>
    <xf numFmtId="0" fontId="14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0" fontId="15" fillId="2" borderId="0" xfId="3" applyFont="1" applyFill="1" applyBorder="1" applyAlignment="1">
      <alignment horizontal="center" vertical="center"/>
    </xf>
    <xf numFmtId="0" fontId="15" fillId="4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vertical="center"/>
    </xf>
    <xf numFmtId="0" fontId="16" fillId="2" borderId="0" xfId="2" applyFont="1" applyFill="1" applyBorder="1"/>
    <xf numFmtId="0" fontId="16" fillId="2" borderId="0" xfId="2" applyFont="1" applyFill="1"/>
    <xf numFmtId="0" fontId="16" fillId="0" borderId="0" xfId="2" applyFont="1"/>
    <xf numFmtId="0" fontId="12" fillId="2" borderId="0" xfId="3" applyFont="1" applyFill="1" applyBorder="1" applyAlignment="1" applyProtection="1">
      <alignment horizontal="left" vertical="center" wrapText="1"/>
    </xf>
    <xf numFmtId="164" fontId="5" fillId="2" borderId="0" xfId="4" applyNumberFormat="1" applyFont="1" applyFill="1" applyBorder="1" applyAlignment="1">
      <alignment vertical="center"/>
    </xf>
    <xf numFmtId="9" fontId="5" fillId="2" borderId="0" xfId="5" applyFont="1" applyFill="1" applyBorder="1" applyAlignment="1">
      <alignment horizontal="center" vertical="center"/>
    </xf>
    <xf numFmtId="3" fontId="5" fillId="2" borderId="0" xfId="4" applyNumberFormat="1" applyFont="1" applyFill="1" applyBorder="1" applyAlignment="1">
      <alignment vertical="center"/>
    </xf>
    <xf numFmtId="2" fontId="5" fillId="2" borderId="0" xfId="4" applyNumberFormat="1" applyFont="1" applyFill="1" applyBorder="1" applyAlignment="1">
      <alignment horizontal="right" vertical="center"/>
    </xf>
    <xf numFmtId="0" fontId="14" fillId="2" borderId="0" xfId="3" applyFont="1" applyFill="1" applyBorder="1" applyAlignment="1" applyProtection="1">
      <alignment horizontal="center" vertical="center" wrapText="1"/>
    </xf>
    <xf numFmtId="164" fontId="6" fillId="2" borderId="5" xfId="4" applyNumberFormat="1" applyFont="1" applyFill="1" applyBorder="1" applyAlignment="1">
      <alignment vertical="center"/>
    </xf>
    <xf numFmtId="165" fontId="6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6" fontId="13" fillId="2" borderId="0" xfId="1" applyNumberFormat="1" applyFont="1" applyFill="1" applyBorder="1"/>
    <xf numFmtId="166" fontId="8" fillId="2" borderId="0" xfId="1" applyNumberFormat="1" applyFont="1" applyFill="1" applyBorder="1"/>
    <xf numFmtId="166" fontId="19" fillId="2" borderId="0" xfId="1" applyNumberFormat="1" applyFont="1" applyFill="1" applyBorder="1"/>
    <xf numFmtId="166" fontId="13" fillId="2" borderId="0" xfId="1" applyNumberFormat="1" applyFont="1" applyFill="1"/>
    <xf numFmtId="166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2" applyFont="1" applyFill="1"/>
    <xf numFmtId="0" fontId="12" fillId="2" borderId="0" xfId="3" applyFont="1" applyFill="1" applyBorder="1" applyAlignment="1" applyProtection="1">
      <alignment horizontal="left" vertical="center" wrapText="1"/>
    </xf>
    <xf numFmtId="0" fontId="17" fillId="2" borderId="0" xfId="3" applyFont="1" applyFill="1" applyBorder="1" applyAlignment="1" applyProtection="1">
      <alignment horizontal="left" vertical="center" wrapText="1"/>
    </xf>
    <xf numFmtId="0" fontId="17" fillId="2" borderId="0" xfId="3" applyFont="1" applyFill="1" applyBorder="1" applyAlignment="1" applyProtection="1">
      <alignment horizontal="left" vertical="center" wrapText="1"/>
    </xf>
    <xf numFmtId="0" fontId="2" fillId="2" borderId="1" xfId="2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left" vertical="center"/>
    </xf>
    <xf numFmtId="49" fontId="15" fillId="4" borderId="0" xfId="3" quotePrefix="1" applyNumberFormat="1" applyFont="1" applyFill="1" applyBorder="1" applyAlignment="1">
      <alignment horizontal="center" vertical="center"/>
    </xf>
    <xf numFmtId="49" fontId="15" fillId="4" borderId="0" xfId="3" applyNumberFormat="1" applyFont="1" applyFill="1" applyBorder="1" applyAlignment="1">
      <alignment horizontal="center" vertical="center"/>
    </xf>
    <xf numFmtId="0" fontId="12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25444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25444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1363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29540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1363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1363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2954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2954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2954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2954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2954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2954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25444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25444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1363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1363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1363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1963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10204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4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47108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topLeftCell="A13" zoomScale="53" zoomScaleNormal="53" workbookViewId="0">
      <selection activeCell="H27" sqref="H27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39" s="4" customFormat="1" ht="56.25" customHeight="1" thickBot="1">
      <c r="A2" s="51" t="s">
        <v>1</v>
      </c>
      <c r="B2" s="51" t="s">
        <v>2</v>
      </c>
      <c r="C2" s="51" t="s">
        <v>3</v>
      </c>
      <c r="D2" s="51"/>
      <c r="E2" s="51" t="s">
        <v>4</v>
      </c>
      <c r="F2" s="51" t="s">
        <v>5</v>
      </c>
      <c r="G2" s="51" t="s">
        <v>6</v>
      </c>
      <c r="H2" s="51" t="s">
        <v>7</v>
      </c>
      <c r="I2" s="51" t="s">
        <v>8</v>
      </c>
      <c r="J2" s="51" t="s">
        <v>9</v>
      </c>
      <c r="K2" s="51" t="s">
        <v>10</v>
      </c>
      <c r="L2" s="52" t="s">
        <v>33</v>
      </c>
      <c r="M2" s="54" t="s">
        <v>11</v>
      </c>
      <c r="N2" s="3"/>
    </row>
    <row r="3" spans="1:39" s="4" customFormat="1" ht="66.75" customHeight="1" thickBot="1">
      <c r="A3" s="51"/>
      <c r="B3" s="51"/>
      <c r="C3" s="5">
        <v>0.7</v>
      </c>
      <c r="D3" s="5">
        <v>0.3</v>
      </c>
      <c r="E3" s="51"/>
      <c r="F3" s="51"/>
      <c r="G3" s="51"/>
      <c r="H3" s="51"/>
      <c r="I3" s="51"/>
      <c r="J3" s="51"/>
      <c r="K3" s="51"/>
      <c r="L3" s="53"/>
      <c r="M3" s="54"/>
      <c r="N3" s="3"/>
    </row>
    <row r="4" spans="1:39" ht="29.25" customHeight="1" thickBot="1">
      <c r="A4" s="6" t="s">
        <v>12</v>
      </c>
      <c r="B4" s="7">
        <v>4071859.3239882868</v>
      </c>
      <c r="C4" s="7">
        <v>1097605.9291260326</v>
      </c>
      <c r="D4" s="7">
        <v>111043.32273815112</v>
      </c>
      <c r="E4" s="7">
        <v>23132.773906904556</v>
      </c>
      <c r="F4" s="7">
        <v>0</v>
      </c>
      <c r="G4" s="7">
        <v>70809.431125056508</v>
      </c>
      <c r="H4" s="7">
        <v>279326.55229236063</v>
      </c>
      <c r="I4" s="7">
        <v>77560.550205895328</v>
      </c>
      <c r="J4" s="7">
        <v>9823.9668220396252</v>
      </c>
      <c r="K4" s="7">
        <v>1499246.1265950464</v>
      </c>
      <c r="L4" s="7">
        <v>0</v>
      </c>
      <c r="M4" s="8">
        <f>SUM(B4:L4)</f>
        <v>7240407.976799774</v>
      </c>
      <c r="N4" s="9">
        <v>7325624.5840751091</v>
      </c>
      <c r="Q4" s="10"/>
    </row>
    <row r="5" spans="1:39" ht="29.25" customHeight="1" thickBot="1">
      <c r="A5" s="11" t="s">
        <v>13</v>
      </c>
      <c r="B5" s="12">
        <v>5364807.5782416128</v>
      </c>
      <c r="C5" s="12">
        <v>1446131.6410928161</v>
      </c>
      <c r="D5" s="12">
        <v>230905.10776097968</v>
      </c>
      <c r="E5" s="12">
        <v>30478.184752206929</v>
      </c>
      <c r="F5" s="12">
        <v>0</v>
      </c>
      <c r="G5" s="12">
        <v>93293.73696009678</v>
      </c>
      <c r="H5" s="12">
        <v>359819.9877078532</v>
      </c>
      <c r="I5" s="12">
        <v>151080.46597859779</v>
      </c>
      <c r="J5" s="12">
        <v>12943.396974640662</v>
      </c>
      <c r="K5" s="12">
        <v>1975305.7121159097</v>
      </c>
      <c r="L5" s="12">
        <v>285202</v>
      </c>
      <c r="M5" s="13">
        <f t="shared" ref="M5:M14" si="0">SUM(B5:L5)</f>
        <v>9949967.8115847148</v>
      </c>
      <c r="N5" s="9">
        <v>10087148.153269671</v>
      </c>
      <c r="Q5" s="10"/>
    </row>
    <row r="6" spans="1:39" ht="29.25" customHeight="1" thickBot="1">
      <c r="A6" s="6" t="s">
        <v>14</v>
      </c>
      <c r="B6" s="7">
        <v>20008340.128736213</v>
      </c>
      <c r="C6" s="7">
        <v>5393426.1991548035</v>
      </c>
      <c r="D6" s="7">
        <v>1154493.4306029261</v>
      </c>
      <c r="E6" s="7">
        <v>113670.03907127905</v>
      </c>
      <c r="F6" s="7">
        <v>0</v>
      </c>
      <c r="G6" s="7">
        <v>347944.03969849099</v>
      </c>
      <c r="H6" s="7">
        <v>1343182.7138439598</v>
      </c>
      <c r="I6" s="7">
        <v>908720.52266987716</v>
      </c>
      <c r="J6" s="7">
        <v>48273.099326098934</v>
      </c>
      <c r="K6" s="7">
        <v>7367009.5282717803</v>
      </c>
      <c r="L6" s="7">
        <v>0</v>
      </c>
      <c r="M6" s="8">
        <f t="shared" si="0"/>
        <v>36685059.701375432</v>
      </c>
      <c r="N6" s="9">
        <v>38195681.677823335</v>
      </c>
      <c r="Q6" s="10"/>
    </row>
    <row r="7" spans="1:39" ht="29.25" customHeight="1" thickBot="1">
      <c r="A7" s="11" t="s">
        <v>15</v>
      </c>
      <c r="B7" s="12">
        <v>4960029.021731169</v>
      </c>
      <c r="C7" s="12">
        <v>1337019.9777817735</v>
      </c>
      <c r="D7" s="12">
        <v>204577.12063445887</v>
      </c>
      <c r="E7" s="12">
        <v>28178.58398384153</v>
      </c>
      <c r="F7" s="12">
        <v>0</v>
      </c>
      <c r="G7" s="12">
        <v>86254.657994556241</v>
      </c>
      <c r="H7" s="12">
        <v>330301.45517888654</v>
      </c>
      <c r="I7" s="12">
        <v>124130.23912752436</v>
      </c>
      <c r="J7" s="12">
        <v>11966.808445168386</v>
      </c>
      <c r="K7" s="12">
        <v>1826267.4878821194</v>
      </c>
      <c r="L7" s="12">
        <v>485040</v>
      </c>
      <c r="M7" s="13">
        <f t="shared" si="0"/>
        <v>9393765.3527594972</v>
      </c>
      <c r="N7" s="9">
        <v>9452981.5911252405</v>
      </c>
      <c r="Q7" s="10"/>
    </row>
    <row r="8" spans="1:39" ht="29.25" customHeight="1" thickBot="1">
      <c r="A8" s="6" t="s">
        <v>16</v>
      </c>
      <c r="B8" s="7">
        <v>19021876.060337111</v>
      </c>
      <c r="C8" s="7">
        <v>5127516.0278564207</v>
      </c>
      <c r="D8" s="7">
        <v>0</v>
      </c>
      <c r="E8" s="7">
        <v>108065.80561283766</v>
      </c>
      <c r="F8" s="7">
        <v>0</v>
      </c>
      <c r="G8" s="7">
        <v>330789.47861207509</v>
      </c>
      <c r="H8" s="7">
        <v>1280486.4355037031</v>
      </c>
      <c r="I8" s="7">
        <v>799995.7984099465</v>
      </c>
      <c r="J8" s="7">
        <v>45893.107900070259</v>
      </c>
      <c r="K8" s="7">
        <v>7003796.4808907751</v>
      </c>
      <c r="L8" s="7">
        <v>9804966</v>
      </c>
      <c r="M8" s="8">
        <f t="shared" si="0"/>
        <v>43523385.195122942</v>
      </c>
      <c r="N8" s="9">
        <v>46218312.012863129</v>
      </c>
      <c r="Q8" s="10"/>
    </row>
    <row r="9" spans="1:39" ht="29.25" customHeight="1" thickBot="1">
      <c r="A9" s="11" t="s">
        <v>17</v>
      </c>
      <c r="B9" s="12">
        <v>7372548.1117278067</v>
      </c>
      <c r="C9" s="12">
        <v>1987335.9751223701</v>
      </c>
      <c r="D9" s="12">
        <v>202207.71765797783</v>
      </c>
      <c r="E9" s="12">
        <v>41884.425520704965</v>
      </c>
      <c r="F9" s="12">
        <v>0</v>
      </c>
      <c r="G9" s="12">
        <v>128208.24497989393</v>
      </c>
      <c r="H9" s="12">
        <v>492635.7726583883</v>
      </c>
      <c r="I9" s="12">
        <v>226838.02810641512</v>
      </c>
      <c r="J9" s="12">
        <v>17787.369916444888</v>
      </c>
      <c r="K9" s="12">
        <v>2714549.6246705144</v>
      </c>
      <c r="L9" s="12">
        <v>757800</v>
      </c>
      <c r="M9" s="13">
        <f t="shared" si="0"/>
        <v>13941795.270360518</v>
      </c>
      <c r="N9" s="9">
        <v>14290485.743763685</v>
      </c>
      <c r="Q9" s="10"/>
    </row>
    <row r="10" spans="1:39" ht="29.25" customHeight="1" thickBot="1">
      <c r="A10" s="6" t="s">
        <v>18</v>
      </c>
      <c r="B10" s="7">
        <v>5793043.273313446</v>
      </c>
      <c r="C10" s="7">
        <v>1561566.3849222923</v>
      </c>
      <c r="D10" s="7">
        <v>272711.49288751825</v>
      </c>
      <c r="E10" s="7">
        <v>32911.04864183165</v>
      </c>
      <c r="F10" s="7">
        <v>0</v>
      </c>
      <c r="G10" s="7">
        <v>100740.73439854928</v>
      </c>
      <c r="H10" s="7">
        <v>384760.1563369098</v>
      </c>
      <c r="I10" s="7">
        <v>168687.31829946744</v>
      </c>
      <c r="J10" s="7">
        <v>13976.579343101796</v>
      </c>
      <c r="K10" s="7">
        <v>2132980.7828934849</v>
      </c>
      <c r="L10" s="7">
        <v>0</v>
      </c>
      <c r="M10" s="8">
        <f t="shared" si="0"/>
        <v>10461377.771036603</v>
      </c>
      <c r="N10" s="9">
        <v>10532812.624183219</v>
      </c>
      <c r="Q10" s="10"/>
    </row>
    <row r="11" spans="1:39" ht="29.25" customHeight="1" thickBot="1">
      <c r="A11" s="11" t="s">
        <v>19</v>
      </c>
      <c r="B11" s="12">
        <v>3719846.3751045717</v>
      </c>
      <c r="C11" s="12">
        <v>1002717.7050786794</v>
      </c>
      <c r="D11" s="12">
        <v>205008.18839387002</v>
      </c>
      <c r="E11" s="12">
        <v>21132.941567202353</v>
      </c>
      <c r="F11" s="12">
        <v>0</v>
      </c>
      <c r="G11" s="12">
        <v>64687.943451780215</v>
      </c>
      <c r="H11" s="12">
        <v>250631.29907103613</v>
      </c>
      <c r="I11" s="12">
        <v>100213.92206877982</v>
      </c>
      <c r="J11" s="12">
        <v>8974.6831765096613</v>
      </c>
      <c r="K11" s="12">
        <v>1369636.0374114427</v>
      </c>
      <c r="L11" s="12">
        <v>0</v>
      </c>
      <c r="M11" s="13">
        <f t="shared" si="0"/>
        <v>6742849.0953238728</v>
      </c>
      <c r="N11" s="9">
        <v>6514633.5508965496</v>
      </c>
      <c r="Q11" s="10"/>
    </row>
    <row r="12" spans="1:39" ht="29.25" customHeight="1" thickBot="1">
      <c r="A12" s="6" t="s">
        <v>20</v>
      </c>
      <c r="B12" s="7">
        <v>4366088.8989641825</v>
      </c>
      <c r="C12" s="7">
        <v>1176918.1303396679</v>
      </c>
      <c r="D12" s="7">
        <v>201185.56985333399</v>
      </c>
      <c r="E12" s="7">
        <v>24804.331220916913</v>
      </c>
      <c r="F12" s="7">
        <v>0</v>
      </c>
      <c r="G12" s="7">
        <v>75926.068800005392</v>
      </c>
      <c r="H12" s="7">
        <v>293195.73015337414</v>
      </c>
      <c r="I12" s="7">
        <v>114823.72102215492</v>
      </c>
      <c r="J12" s="7">
        <v>10533.839475448203</v>
      </c>
      <c r="K12" s="7">
        <v>1607580.5545585966</v>
      </c>
      <c r="L12" s="7">
        <v>138804</v>
      </c>
      <c r="M12" s="8">
        <f t="shared" si="0"/>
        <v>8009860.8443876803</v>
      </c>
      <c r="N12" s="9">
        <v>8058342.1908190576</v>
      </c>
      <c r="Q12" s="10"/>
    </row>
    <row r="13" spans="1:39" ht="29.25" customHeight="1" thickBot="1">
      <c r="A13" s="11" t="s">
        <v>21</v>
      </c>
      <c r="B13" s="12">
        <v>3770504.2968731388</v>
      </c>
      <c r="C13" s="12">
        <v>1016372.9988563437</v>
      </c>
      <c r="D13" s="12">
        <v>34181.624292440043</v>
      </c>
      <c r="E13" s="12">
        <v>21420.735952426377</v>
      </c>
      <c r="F13" s="12">
        <v>0</v>
      </c>
      <c r="G13" s="12">
        <v>65568.88219179945</v>
      </c>
      <c r="H13" s="12">
        <v>240621.44518282037</v>
      </c>
      <c r="I13" s="12">
        <v>24227.001676458443</v>
      </c>
      <c r="J13" s="12">
        <v>9096.9029545349094</v>
      </c>
      <c r="K13" s="12">
        <v>1388288.1289867698</v>
      </c>
      <c r="L13" s="12">
        <v>523148</v>
      </c>
      <c r="M13" s="13">
        <f t="shared" si="0"/>
        <v>7093430.0169667322</v>
      </c>
      <c r="N13" s="9">
        <v>7138102.7492167363</v>
      </c>
      <c r="Q13" s="10"/>
    </row>
    <row r="14" spans="1:39" ht="29.25" customHeight="1" thickBot="1">
      <c r="A14" s="6" t="s">
        <v>22</v>
      </c>
      <c r="B14" s="7">
        <v>3020019.0909824655</v>
      </c>
      <c r="C14" s="7">
        <v>814073.03066880244</v>
      </c>
      <c r="D14" s="7">
        <v>54434.425178344158</v>
      </c>
      <c r="E14" s="7">
        <v>17157.129769848052</v>
      </c>
      <c r="F14" s="7">
        <v>0</v>
      </c>
      <c r="G14" s="7">
        <v>52517.981787696415</v>
      </c>
      <c r="H14" s="7">
        <v>202009.412070708</v>
      </c>
      <c r="I14" s="7">
        <v>30372.832434883348</v>
      </c>
      <c r="J14" s="7">
        <v>7286.2456659426971</v>
      </c>
      <c r="K14" s="7">
        <v>1111961.7757235612</v>
      </c>
      <c r="L14" s="7">
        <v>234844</v>
      </c>
      <c r="M14" s="8">
        <f t="shared" si="0"/>
        <v>5544675.9242822528</v>
      </c>
      <c r="N14" s="9">
        <v>5572340.8719642879</v>
      </c>
      <c r="Q14" s="10"/>
    </row>
    <row r="15" spans="1:39" s="18" customFormat="1" ht="42.75" customHeight="1" thickBot="1">
      <c r="A15" s="14" t="s">
        <v>23</v>
      </c>
      <c r="B15" s="15">
        <f>SUM(B4:B14)</f>
        <v>81468962.159999996</v>
      </c>
      <c r="C15" s="15">
        <f t="shared" ref="C15:L15" si="1">SUM(C4:C14)</f>
        <v>21960684.000000004</v>
      </c>
      <c r="D15" s="15">
        <f t="shared" si="1"/>
        <v>2670748.0000000005</v>
      </c>
      <c r="E15" s="15">
        <f t="shared" si="1"/>
        <v>462836.00000000012</v>
      </c>
      <c r="F15" s="15">
        <f t="shared" si="1"/>
        <v>0</v>
      </c>
      <c r="G15" s="15">
        <f t="shared" si="1"/>
        <v>1416741.2000000002</v>
      </c>
      <c r="H15" s="15">
        <f t="shared" si="1"/>
        <v>5456970.9600000009</v>
      </c>
      <c r="I15" s="15">
        <f t="shared" si="1"/>
        <v>2726650.4000000004</v>
      </c>
      <c r="J15" s="15">
        <f t="shared" si="1"/>
        <v>196556.00000000003</v>
      </c>
      <c r="K15" s="15">
        <f t="shared" si="1"/>
        <v>29996622.240000002</v>
      </c>
      <c r="L15" s="15">
        <f t="shared" si="1"/>
        <v>12229804</v>
      </c>
      <c r="M15" s="15">
        <f>SUM(M4:M14)</f>
        <v>158586574.96000001</v>
      </c>
      <c r="N15" s="9"/>
      <c r="O15" s="16"/>
      <c r="P15" s="1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ht="27" customHeight="1">
      <c r="A16" s="55" t="s">
        <v>24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19"/>
    </row>
    <row r="17" spans="1:39" s="20" customFormat="1" ht="18">
      <c r="B17" s="21"/>
      <c r="C17" s="21"/>
      <c r="D17" s="21"/>
      <c r="E17" s="21"/>
      <c r="F17" s="21"/>
      <c r="G17" s="21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s="29" customFormat="1" ht="33" customHeight="1">
      <c r="A18" s="56" t="s">
        <v>25</v>
      </c>
      <c r="B18" s="57"/>
      <c r="C18" s="57"/>
      <c r="D18" s="24"/>
      <c r="E18" s="25" t="s">
        <v>26</v>
      </c>
      <c r="F18" s="26"/>
      <c r="G18" s="25" t="s">
        <v>27</v>
      </c>
      <c r="H18" s="27"/>
      <c r="I18" s="27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0" customFormat="1" ht="24.75" customHeight="1">
      <c r="A19" s="49" t="s">
        <v>28</v>
      </c>
      <c r="B19" s="49"/>
      <c r="C19" s="49"/>
      <c r="D19" s="30"/>
      <c r="E19" s="31">
        <v>339454009</v>
      </c>
      <c r="F19" s="32" t="s">
        <v>29</v>
      </c>
      <c r="G19" s="31">
        <f>E19*0.24</f>
        <v>81468962.159999996</v>
      </c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39" s="20" customFormat="1" ht="24.75" customHeight="1">
      <c r="A20" s="49" t="s">
        <v>30</v>
      </c>
      <c r="B20" s="49"/>
      <c r="C20" s="49"/>
      <c r="D20" s="30"/>
      <c r="E20" s="33">
        <f>C15</f>
        <v>21960684.000000004</v>
      </c>
      <c r="F20" s="32" t="s">
        <v>34</v>
      </c>
      <c r="G20" s="31">
        <f>E20*100%</f>
        <v>21960684.000000004</v>
      </c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39" s="20" customFormat="1" ht="24.75" customHeight="1">
      <c r="A21" s="49" t="s">
        <v>31</v>
      </c>
      <c r="B21" s="49"/>
      <c r="C21" s="49"/>
      <c r="D21" s="30"/>
      <c r="E21" s="33">
        <f>D15</f>
        <v>2670748.0000000005</v>
      </c>
      <c r="F21" s="32" t="s">
        <v>34</v>
      </c>
      <c r="G21" s="31">
        <f>E21*100%</f>
        <v>2670748.0000000005</v>
      </c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s="20" customFormat="1" ht="24.75" customHeight="1">
      <c r="A22" s="49" t="s">
        <v>4</v>
      </c>
      <c r="B22" s="49"/>
      <c r="C22" s="49"/>
      <c r="D22" s="30"/>
      <c r="E22" s="33">
        <v>2314180</v>
      </c>
      <c r="F22" s="32" t="s">
        <v>32</v>
      </c>
      <c r="G22" s="31">
        <f>E22*0.2</f>
        <v>462836</v>
      </c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s="20" customFormat="1" ht="27.75" customHeight="1">
      <c r="A23" s="49" t="s">
        <v>5</v>
      </c>
      <c r="B23" s="49"/>
      <c r="C23" s="49"/>
      <c r="D23" s="30"/>
      <c r="E23" s="33">
        <v>0</v>
      </c>
      <c r="F23" s="32" t="s">
        <v>32</v>
      </c>
      <c r="G23" s="34">
        <v>0</v>
      </c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20" customFormat="1" ht="24" customHeight="1">
      <c r="A24" s="49" t="s">
        <v>6</v>
      </c>
      <c r="B24" s="49"/>
      <c r="C24" s="49"/>
      <c r="D24" s="30"/>
      <c r="E24" s="33">
        <v>7083706</v>
      </c>
      <c r="F24" s="32" t="s">
        <v>32</v>
      </c>
      <c r="G24" s="31">
        <f t="shared" ref="G24" si="2">E24*0.2</f>
        <v>1416741.2000000002</v>
      </c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s="20" customFormat="1" ht="27" customHeight="1">
      <c r="A25" s="49" t="s">
        <v>7</v>
      </c>
      <c r="B25" s="49"/>
      <c r="C25" s="49"/>
      <c r="D25" s="30"/>
      <c r="E25" s="33">
        <f>7680323+15057056</f>
        <v>22737379</v>
      </c>
      <c r="F25" s="32" t="s">
        <v>29</v>
      </c>
      <c r="G25" s="31">
        <f>E25*0.24</f>
        <v>5456970.96</v>
      </c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s="20" customFormat="1" ht="47.25" customHeight="1">
      <c r="A26" s="49" t="s">
        <v>8</v>
      </c>
      <c r="B26" s="49"/>
      <c r="C26" s="49"/>
      <c r="D26" s="30"/>
      <c r="E26" s="33">
        <v>13633252</v>
      </c>
      <c r="F26" s="32" t="s">
        <v>32</v>
      </c>
      <c r="G26" s="31">
        <f>E26*0.2</f>
        <v>2726650.4000000004</v>
      </c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s="20" customFormat="1" ht="45.75" customHeight="1">
      <c r="A27" s="49" t="s">
        <v>9</v>
      </c>
      <c r="B27" s="49"/>
      <c r="C27" s="49"/>
      <c r="D27" s="30"/>
      <c r="E27" s="33">
        <v>982780</v>
      </c>
      <c r="F27" s="32" t="s">
        <v>32</v>
      </c>
      <c r="G27" s="31">
        <f>E27*0.2</f>
        <v>196556</v>
      </c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s="20" customFormat="1" ht="32.25" customHeight="1">
      <c r="A28" s="49" t="s">
        <v>10</v>
      </c>
      <c r="B28" s="49"/>
      <c r="C28" s="49"/>
      <c r="D28" s="30"/>
      <c r="E28" s="33">
        <v>124985926</v>
      </c>
      <c r="F28" s="32" t="s">
        <v>29</v>
      </c>
      <c r="G28" s="31">
        <f>E28*0.24</f>
        <v>29996622.239999998</v>
      </c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s="20" customFormat="1" ht="32.25" customHeight="1">
      <c r="A29" s="48" t="s">
        <v>33</v>
      </c>
      <c r="B29" s="48"/>
      <c r="C29" s="48"/>
      <c r="D29" s="47"/>
      <c r="E29" s="33">
        <v>48129517</v>
      </c>
      <c r="F29" s="32"/>
      <c r="G29" s="31">
        <v>12229804</v>
      </c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s="20" customFormat="1" ht="29.25" customHeight="1" thickBot="1">
      <c r="A30" s="59" t="s">
        <v>23</v>
      </c>
      <c r="B30" s="59"/>
      <c r="C30" s="59"/>
      <c r="D30" s="35"/>
      <c r="E30" s="36">
        <f>SUM(E19:E29)</f>
        <v>583952181</v>
      </c>
      <c r="F30" s="37"/>
      <c r="G30" s="36">
        <f>SUM(G19:G29)</f>
        <v>158586574.96000001</v>
      </c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s="20" customFormat="1" ht="18.75" thickTop="1">
      <c r="A31" s="22"/>
      <c r="B31" s="22"/>
      <c r="C31" s="22"/>
      <c r="D31" s="22"/>
      <c r="E31" s="22"/>
      <c r="F31" s="22"/>
      <c r="G31" s="22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>
      <c r="A32" s="38"/>
      <c r="B32" s="38"/>
      <c r="C32" s="38"/>
      <c r="D32" s="38"/>
      <c r="E32" s="38"/>
      <c r="F32" s="38"/>
      <c r="G32" s="38"/>
      <c r="H32" s="38"/>
      <c r="I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</row>
    <row r="34" spans="1:10" ht="18">
      <c r="A34" s="58"/>
      <c r="B34" s="58"/>
      <c r="C34" s="58"/>
      <c r="D34" s="39"/>
      <c r="E34" s="40"/>
      <c r="F34" s="41"/>
      <c r="G34" s="40"/>
      <c r="H34" s="40"/>
      <c r="I34" s="41"/>
      <c r="J34" s="40"/>
    </row>
    <row r="35" spans="1:10" ht="18">
      <c r="A35" s="58"/>
      <c r="B35" s="58"/>
      <c r="C35" s="58"/>
      <c r="D35" s="39"/>
      <c r="E35" s="40"/>
      <c r="F35" s="41"/>
      <c r="G35" s="40"/>
      <c r="H35" s="40"/>
      <c r="I35" s="41"/>
      <c r="J35" s="40"/>
    </row>
    <row r="36" spans="1:10" s="1" customFormat="1" ht="18">
      <c r="A36" s="58"/>
      <c r="B36" s="58"/>
      <c r="C36" s="58"/>
      <c r="D36" s="39"/>
      <c r="E36" s="40"/>
      <c r="F36" s="41"/>
      <c r="G36" s="40"/>
      <c r="H36" s="40"/>
      <c r="I36" s="41"/>
      <c r="J36" s="40"/>
    </row>
    <row r="37" spans="1:10" s="1" customFormat="1" ht="18">
      <c r="A37" s="58"/>
      <c r="B37" s="58"/>
      <c r="C37" s="58"/>
      <c r="D37" s="39"/>
      <c r="E37" s="40"/>
      <c r="F37" s="41"/>
      <c r="G37" s="40"/>
      <c r="H37" s="40"/>
      <c r="I37" s="41"/>
      <c r="J37" s="40"/>
    </row>
    <row r="38" spans="1:10" s="1" customFormat="1" ht="18">
      <c r="A38" s="58"/>
      <c r="B38" s="58"/>
      <c r="C38" s="58"/>
      <c r="D38" s="39"/>
      <c r="E38" s="40"/>
      <c r="F38" s="41"/>
      <c r="G38" s="40"/>
      <c r="H38" s="40"/>
      <c r="I38" s="41"/>
      <c r="J38" s="40"/>
    </row>
    <row r="39" spans="1:10" s="1" customFormat="1" ht="18">
      <c r="A39" s="58"/>
      <c r="B39" s="58"/>
      <c r="C39" s="58"/>
      <c r="D39" s="39"/>
      <c r="E39" s="40"/>
      <c r="F39" s="41"/>
      <c r="G39" s="40"/>
      <c r="H39" s="40"/>
      <c r="I39" s="41"/>
      <c r="J39" s="40"/>
    </row>
    <row r="40" spans="1:10" s="1" customFormat="1" ht="18">
      <c r="A40" s="58"/>
      <c r="B40" s="58"/>
      <c r="C40" s="58"/>
      <c r="D40" s="39"/>
      <c r="E40" s="40"/>
      <c r="F40" s="41"/>
      <c r="G40" s="40"/>
      <c r="H40" s="40"/>
      <c r="I40" s="41"/>
      <c r="J40" s="40"/>
    </row>
    <row r="41" spans="1:10" s="1" customFormat="1" ht="18">
      <c r="A41" s="58"/>
      <c r="B41" s="58"/>
      <c r="C41" s="58"/>
      <c r="D41" s="39"/>
      <c r="E41" s="40"/>
      <c r="F41" s="41"/>
      <c r="G41" s="40"/>
      <c r="H41" s="40"/>
      <c r="I41" s="41"/>
      <c r="J41" s="40"/>
    </row>
    <row r="42" spans="1:10" s="1" customFormat="1" ht="18">
      <c r="A42" s="58"/>
      <c r="B42" s="58"/>
      <c r="C42" s="58"/>
      <c r="D42" s="42"/>
      <c r="E42" s="40"/>
      <c r="F42" s="41"/>
      <c r="G42" s="40"/>
      <c r="H42" s="40"/>
      <c r="I42" s="41"/>
      <c r="J42" s="40"/>
    </row>
    <row r="43" spans="1:10" s="1" customFormat="1" ht="18">
      <c r="A43" s="58"/>
      <c r="B43" s="58"/>
      <c r="C43" s="58"/>
      <c r="D43" s="39"/>
      <c r="E43" s="40"/>
      <c r="F43" s="41"/>
      <c r="G43" s="40"/>
      <c r="H43" s="40"/>
      <c r="I43" s="41"/>
      <c r="J43" s="40"/>
    </row>
    <row r="44" spans="1:10" s="1" customFormat="1" ht="18">
      <c r="A44" s="38"/>
      <c r="B44" s="38"/>
      <c r="C44" s="38"/>
      <c r="D44" s="43"/>
      <c r="E44" s="43"/>
      <c r="F44" s="43"/>
      <c r="G44" s="43"/>
      <c r="H44" s="43"/>
      <c r="I44" s="43"/>
      <c r="J44" s="43"/>
    </row>
    <row r="45" spans="1:10" s="1" customFormat="1" ht="15.75">
      <c r="A45" s="38"/>
      <c r="B45" s="38"/>
      <c r="C45" s="38"/>
      <c r="D45" s="44"/>
      <c r="E45" s="44"/>
      <c r="F45" s="40"/>
      <c r="G45" s="40"/>
      <c r="H45" s="40"/>
      <c r="I45" s="41"/>
    </row>
    <row r="46" spans="1:10" ht="15.75">
      <c r="D46" s="45"/>
      <c r="E46" s="45"/>
      <c r="F46" s="45"/>
      <c r="G46" s="45"/>
      <c r="I46" s="46"/>
    </row>
  </sheetData>
  <mergeCells count="36">
    <mergeCell ref="A42:C42"/>
    <mergeCell ref="A43:C43"/>
    <mergeCell ref="A36:C36"/>
    <mergeCell ref="A37:C37"/>
    <mergeCell ref="A38:C38"/>
    <mergeCell ref="A39:C39"/>
    <mergeCell ref="A40:C40"/>
    <mergeCell ref="A41:C41"/>
    <mergeCell ref="A35:C35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0:C30"/>
    <mergeCell ref="A34:C34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6:K16"/>
    <mergeCell ref="A18:C18"/>
  </mergeCells>
  <printOptions horizontalCentered="1"/>
  <pageMargins left="0.55118110236220474" right="0.15748031496062992" top="0.31496062992125984" bottom="0.74803149606299213" header="0.31496062992125984" footer="0.31496062992125984"/>
  <pageSetup paperSize="9" scale="40" orientation="landscape" r:id="rId1"/>
  <ignoredErrors>
    <ignoredError sqref="C15:D15" formulaRange="1"/>
    <ignoredError sqref="G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2017-11-09T16:11:50Z</cp:lastPrinted>
  <dcterms:created xsi:type="dcterms:W3CDTF">2017-11-07T22:42:37Z</dcterms:created>
  <dcterms:modified xsi:type="dcterms:W3CDTF">2017-12-06T17:45:00Z</dcterms:modified>
</cp:coreProperties>
</file>