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ula\Desktop\CALCULO 2018 PARTICIPACIONES\OCTUBRE\"/>
    </mc:Choice>
  </mc:AlternateContent>
  <bookViews>
    <workbookView xWindow="0" yWindow="0" windowWidth="20490" windowHeight="7665"/>
  </bookViews>
  <sheets>
    <sheet name="PORTAL SEFIN 2DO AJUSTE 2018" sheetId="1" r:id="rId1"/>
  </sheets>
  <definedNames>
    <definedName name="_xlnm.Print_Area" localSheetId="0">'PORTAL SEFIN 2DO AJUSTE 2018'!$A$1:$N$32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M5" i="1"/>
  <c r="E31" i="1"/>
  <c r="G27" i="1" l="1"/>
  <c r="C16" i="1" l="1"/>
  <c r="G25" i="1" l="1"/>
  <c r="G24" i="1"/>
  <c r="G30" i="1" l="1"/>
  <c r="G29" i="1"/>
  <c r="G28" i="1"/>
  <c r="L16" i="1"/>
  <c r="K16" i="1"/>
  <c r="J16" i="1"/>
  <c r="I16" i="1"/>
  <c r="H16" i="1"/>
  <c r="F16" i="1"/>
  <c r="E16" i="1"/>
  <c r="G16" i="1"/>
  <c r="G26" i="1" s="1"/>
  <c r="D16" i="1"/>
  <c r="G23" i="1" s="1"/>
  <c r="G22" i="1" l="1"/>
  <c r="M6" i="1"/>
  <c r="M7" i="1"/>
  <c r="B16" i="1"/>
  <c r="G21" i="1" s="1"/>
  <c r="G31" i="1" s="1"/>
  <c r="M9" i="1"/>
  <c r="M10" i="1"/>
  <c r="M11" i="1"/>
  <c r="M12" i="1"/>
  <c r="M13" i="1"/>
  <c r="M14" i="1"/>
  <c r="M15" i="1"/>
  <c r="M8" i="1"/>
</calcChain>
</file>

<file path=xl/sharedStrings.xml><?xml version="1.0" encoding="utf-8"?>
<sst xmlns="http://schemas.openxmlformats.org/spreadsheetml/2006/main" count="52" uniqueCount="39">
  <si>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</si>
  <si>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</si>
  <si>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</si>
  <si>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</si>
  <si>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</si>
  <si>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</si>
  <si>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</si>
  <si>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</si>
  <si>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</si>
  <si>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</si>
  <si>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</si>
  <si>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</si>
  <si>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</si>
  <si>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</si>
  <si>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</si>
  <si>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</si>
  <si>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</si>
  <si>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</si>
  <si>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</si>
  <si>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</si>
  <si>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</si>
  <si>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</si>
  <si>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</si>
  <si>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</si>
  <si>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</si>
  <si>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</si>
  <si>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</si>
  <si>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Fondo General de Participaciones</t>
  </si>
  <si>
    <t>X 24%=</t>
  </si>
  <si>
    <t>Fondo de Fomento Municipal (70%)</t>
  </si>
  <si>
    <t>Fondo de Fomento Municipal (30%)</t>
  </si>
  <si>
    <t>X 20%=</t>
  </si>
  <si>
    <t>X 100%=</t>
  </si>
  <si>
    <r>
      <t xml:space="preserve">Impuesto Especial sobre Producción y Servicios </t>
    </r>
    <r>
      <rPr>
        <b/>
        <sz val="17"/>
        <rFont val="Arial"/>
        <family val="2"/>
      </rPr>
      <t>/1</t>
    </r>
  </si>
  <si>
    <t>PARTICIPACIONES A MUNICIPIOS OCTUBRE 2018</t>
  </si>
  <si>
    <t>SEGUNDO AJUSTE CUATRIMESTRAL 2018</t>
  </si>
  <si>
    <t>OCTUBRE 2018</t>
  </si>
  <si>
    <t>Saldo del 1° Ajuste Cuatrimestral 2018 compensado con el 2° Ajuste Cuatrimestral 2018</t>
  </si>
  <si>
    <r>
      <t>/1 Se aplicó el s</t>
    </r>
    <r>
      <rPr>
        <sz val="14"/>
        <rFont val="Arial"/>
        <family val="2"/>
      </rPr>
      <t xml:space="preserve">aldo del 1° Ajuste Cuatrimestral 2018 determinado en junio del presente año; el cual fue compensado con el 2° Ajuste Cuatrimestral 2018 en octubre por el importe de </t>
    </r>
    <r>
      <rPr>
        <b/>
        <sz val="14"/>
        <color rgb="FFFF0000"/>
        <rFont val="Arial"/>
        <family val="2"/>
      </rPr>
      <t>-304,706.00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</si>
</sst>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0_ ;[Red]\-#,##0.0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Arial"/>
      <family val="2"/>
    </font>
    <font>
      <b/>
      <sz val="14"/>
      <color rgb="FFFF0000"/>
      <name val="Arial"/>
      <family val="2"/>
    </font>
    <font>
      <b/>
      <sz val="1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8">
    <xf numFmtId="0" fontId="0" fillId="0" borderId="0" xfId="0"/>
    <xf numFmtId="0" fontId="3" fillId="2" borderId="0" xfId="3" applyFont="1" applyFill="1"/>
    <xf numFmtId="0" fontId="3" fillId="0" borderId="0" xfId="3" applyFont="1"/>
    <xf numFmtId="0" fontId="2" fillId="2" borderId="1" xfId="3" applyFont="1" applyFill="1" applyBorder="1" applyAlignment="1">
      <alignment horizontal="center" vertical="center"/>
    </xf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3" fontId="10" fillId="2" borderId="3" xfId="4" applyNumberFormat="1" applyFont="1" applyFill="1" applyBorder="1" applyAlignment="1">
      <alignment horizontal="center" vertical="center"/>
    </xf>
    <xf numFmtId="0" fontId="11" fillId="2" borderId="3" xfId="3" applyFont="1" applyFill="1" applyBorder="1"/>
    <xf numFmtId="3" fontId="3" fillId="2" borderId="0" xfId="3" applyNumberFormat="1" applyFont="1" applyFill="1"/>
    <xf numFmtId="44" fontId="12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3" fontId="10" fillId="5" borderId="3" xfId="4" applyNumberFormat="1" applyFont="1" applyFill="1" applyBorder="1" applyAlignment="1">
      <alignment horizontal="center" vertical="center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1" fillId="2" borderId="0" xfId="3" applyFont="1" applyFill="1"/>
    <xf numFmtId="3" fontId="11" fillId="2" borderId="0" xfId="3" applyNumberFormat="1" applyFont="1" applyFill="1"/>
    <xf numFmtId="44" fontId="11" fillId="2" borderId="0" xfId="3" applyNumberFormat="1" applyFont="1" applyFill="1"/>
    <xf numFmtId="0" fontId="11" fillId="0" borderId="0" xfId="3" applyFont="1"/>
    <xf numFmtId="0" fontId="13" fillId="2" borderId="0" xfId="4" applyFont="1" applyFill="1" applyBorder="1" applyAlignment="1">
      <alignment horizontal="left" vertical="center"/>
    </xf>
    <xf numFmtId="0" fontId="12" fillId="0" borderId="0" xfId="3" applyFont="1"/>
    <xf numFmtId="0" fontId="12" fillId="2" borderId="0" xfId="3" applyFont="1" applyFill="1" applyBorder="1"/>
    <xf numFmtId="0" fontId="12" fillId="2" borderId="0" xfId="3" applyFont="1" applyFill="1"/>
    <xf numFmtId="0" fontId="15" fillId="2" borderId="0" xfId="4" applyFont="1" applyFill="1" applyBorder="1" applyAlignment="1">
      <alignment horizontal="center" vertical="center"/>
    </xf>
    <xf numFmtId="0" fontId="15" fillId="4" borderId="0" xfId="4" applyFont="1" applyFill="1" applyBorder="1" applyAlignment="1">
      <alignment horizontal="center" vertical="center"/>
    </xf>
    <xf numFmtId="0" fontId="15" fillId="2" borderId="0" xfId="4" applyFont="1" applyFill="1" applyBorder="1" applyAlignment="1">
      <alignment vertical="center"/>
    </xf>
    <xf numFmtId="0" fontId="16" fillId="2" borderId="0" xfId="3" applyFont="1" applyFill="1" applyBorder="1"/>
    <xf numFmtId="0" fontId="16" fillId="2" borderId="0" xfId="3" applyFont="1" applyFill="1"/>
    <xf numFmtId="0" fontId="16" fillId="0" borderId="0" xfId="3" applyFont="1"/>
    <xf numFmtId="0" fontId="13" fillId="2" borderId="0" xfId="4" applyFont="1" applyFill="1" applyBorder="1" applyAlignment="1" applyProtection="1">
      <alignment horizontal="left" vertical="center" wrapText="1"/>
    </xf>
    <xf numFmtId="0" fontId="14" fillId="2" borderId="0" xfId="4" applyFont="1" applyFill="1" applyBorder="1" applyAlignment="1" applyProtection="1">
      <alignment horizontal="center" vertical="center" wrapText="1"/>
    </xf>
    <xf numFmtId="0" fontId="3" fillId="2" borderId="0" xfId="3" applyFont="1" applyFill="1" applyBorder="1"/>
    <xf numFmtId="164" fontId="12" fillId="2" borderId="0" xfId="1" applyNumberFormat="1" applyFont="1" applyFill="1" applyBorder="1"/>
    <xf numFmtId="164" fontId="8" fillId="2" borderId="0" xfId="1" applyNumberFormat="1" applyFont="1" applyFill="1" applyBorder="1"/>
    <xf numFmtId="164" fontId="19" fillId="2" borderId="0" xfId="1" applyNumberFormat="1" applyFont="1" applyFill="1" applyBorder="1"/>
    <xf numFmtId="164" fontId="12" fillId="2" borderId="0" xfId="1" applyNumberFormat="1" applyFont="1" applyFill="1"/>
    <xf numFmtId="164" fontId="20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21" fillId="2" borderId="0" xfId="3" applyFont="1" applyFill="1"/>
    <xf numFmtId="165" fontId="10" fillId="2" borderId="3" xfId="4" applyNumberFormat="1" applyFont="1" applyFill="1" applyBorder="1" applyAlignment="1">
      <alignment horizontal="center" vertical="center"/>
    </xf>
    <xf numFmtId="165" fontId="10" fillId="5" borderId="3" xfId="4" applyNumberFormat="1" applyFont="1" applyFill="1" applyBorder="1" applyAlignment="1">
      <alignment horizontal="center" vertical="center"/>
    </xf>
    <xf numFmtId="166" fontId="5" fillId="2" borderId="0" xfId="5" applyNumberFormat="1" applyFont="1" applyFill="1" applyBorder="1" applyAlignment="1">
      <alignment vertical="center"/>
    </xf>
    <xf numFmtId="166" fontId="5" fillId="2" borderId="0" xfId="6" applyNumberFormat="1" applyFont="1" applyFill="1" applyBorder="1" applyAlignment="1">
      <alignment horizontal="center" vertical="center"/>
    </xf>
    <xf numFmtId="166" fontId="6" fillId="2" borderId="6" xfId="5" applyNumberFormat="1" applyFont="1" applyFill="1" applyBorder="1" applyAlignment="1">
      <alignment vertical="center"/>
    </xf>
    <xf numFmtId="166" fontId="6" fillId="2" borderId="0" xfId="5" applyNumberFormat="1" applyFont="1" applyFill="1" applyBorder="1" applyAlignment="1">
      <alignment vertical="center"/>
    </xf>
    <xf numFmtId="165" fontId="9" fillId="2" borderId="3" xfId="4" applyNumberFormat="1" applyFont="1" applyFill="1" applyBorder="1" applyAlignment="1">
      <alignment horizontal="center" vertical="center"/>
    </xf>
    <xf numFmtId="165" fontId="9" fillId="5" borderId="3" xfId="4" applyNumberFormat="1" applyFont="1" applyFill="1" applyBorder="1" applyAlignment="1">
      <alignment horizontal="center" vertical="center"/>
    </xf>
    <xf numFmtId="165" fontId="9" fillId="6" borderId="3" xfId="4" applyNumberFormat="1" applyFont="1" applyFill="1" applyBorder="1" applyAlignment="1">
      <alignment horizontal="center" vertical="center"/>
    </xf>
    <xf numFmtId="165" fontId="5" fillId="2" borderId="0" xfId="5" applyNumberFormat="1" applyFont="1" applyFill="1" applyBorder="1" applyAlignment="1">
      <alignment vertical="center"/>
    </xf>
    <xf numFmtId="165" fontId="6" fillId="2" borderId="6" xfId="5" applyNumberFormat="1" applyFont="1" applyFill="1" applyBorder="1" applyAlignment="1">
      <alignment vertical="center"/>
    </xf>
    <xf numFmtId="0" fontId="22" fillId="2" borderId="0" xfId="3" applyFont="1" applyFill="1" applyBorder="1"/>
    <xf numFmtId="0" fontId="14" fillId="2" borderId="0" xfId="4" applyFont="1" applyFill="1" applyBorder="1" applyAlignment="1">
      <alignment vertical="center" wrapText="1"/>
    </xf>
    <xf numFmtId="3" fontId="24" fillId="6" borderId="3" xfId="4" applyNumberFormat="1" applyFont="1" applyFill="1" applyBorder="1" applyAlignment="1">
      <alignment horizontal="center" vertical="center"/>
    </xf>
    <xf numFmtId="0" fontId="17" fillId="2" borderId="0" xfId="4" applyFont="1" applyFill="1" applyBorder="1" applyAlignment="1" applyProtection="1">
      <alignment horizontal="left" vertical="center" wrapText="1"/>
    </xf>
    <xf numFmtId="0" fontId="14" fillId="2" borderId="0" xfId="4" applyFont="1" applyFill="1" applyBorder="1" applyAlignment="1">
      <alignment horizontal="left" vertical="center" wrapText="1"/>
    </xf>
    <xf numFmtId="0" fontId="13" fillId="2" borderId="0" xfId="4" applyFont="1" applyFill="1" applyBorder="1" applyAlignment="1" applyProtection="1">
      <alignment horizontal="left" vertical="center" wrapText="1"/>
    </xf>
    <xf numFmtId="0" fontId="6" fillId="4" borderId="3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left" vertical="center"/>
    </xf>
    <xf numFmtId="0" fontId="18" fillId="2" borderId="0" xfId="4" applyFont="1" applyFill="1" applyBorder="1" applyAlignment="1" applyProtection="1">
      <alignment horizontal="center" vertical="center" wrapText="1"/>
    </xf>
    <xf numFmtId="49" fontId="15" fillId="4" borderId="0" xfId="4" quotePrefix="1" applyNumberFormat="1" applyFont="1" applyFill="1" applyBorder="1" applyAlignment="1">
      <alignment horizontal="center" vertical="center"/>
    </xf>
    <xf numFmtId="49" fontId="15" fillId="4" borderId="0" xfId="4" applyNumberFormat="1" applyFont="1" applyFill="1" applyBorder="1" applyAlignment="1">
      <alignment horizontal="center" vertical="center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</cellXfs>
  <cellStyles count="8">
    <cellStyle name="Millares" xfId="1" builtinId="3"/>
    <cellStyle name="Moneda" xfId="2" builtinId="4"/>
    <cellStyle name="Moneda 2" xfId="5"/>
    <cellStyle name="Moneda 2 2" xfId="7"/>
    <cellStyle name="Normal" xfId="0" builtinId="0"/>
    <cellStyle name="Normal 12 2" xfId="3"/>
    <cellStyle name="Normal 2" xfId="4"/>
    <cellStyle name="Porcentu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30</xdr:row>
      <xdr:rowOff>0</xdr:rowOff>
    </xdr:from>
    <xdr:to>
      <xdr:col>5</xdr:col>
      <xdr:colOff>608838</xdr:colOff>
      <xdr:row>30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30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1</xdr:row>
      <xdr:rowOff>233633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15</xdr:col>
      <xdr:colOff>793858</xdr:colOff>
      <xdr:row>1</xdr:row>
      <xdr:rowOff>371892</xdr:rowOff>
    </xdr:to>
    <xdr:pic>
      <xdr:nvPicPr>
        <xdr:cNvPr id="51" name="50 Imagen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07625" y="0"/>
          <a:ext cx="1555858" cy="1914942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30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30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30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25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20</xdr:row>
      <xdr:rowOff>287547</xdr:rowOff>
    </xdr:from>
    <xdr:to>
      <xdr:col>6</xdr:col>
      <xdr:colOff>1651197</xdr:colOff>
      <xdr:row>21</xdr:row>
      <xdr:rowOff>17245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25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22</xdr:row>
      <xdr:rowOff>161745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21</xdr:row>
      <xdr:rowOff>287547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22</xdr:row>
      <xdr:rowOff>287547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47"/>
  <sheetViews>
    <sheetView tabSelected="1" topLeftCell="A13" zoomScale="53" zoomScaleNormal="53" workbookViewId="0">
      <selection activeCell="F31" sqref="F31"/>
    </sheetView>
  </sheetViews>
  <sheetFormatPr baseColWidth="10" defaultRowHeight="14.25" x14ac:dyDescent="0.2"/>
  <cols>
    <col min="1" max="1" width="29" style="1" customWidth="1"/>
    <col min="2" max="2" width="27.85546875" style="1" customWidth="1"/>
    <col min="3" max="3" width="23.5703125" style="1" customWidth="1"/>
    <col min="4" max="4" width="19.57031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23.85546875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39" ht="121.5" customHeight="1" thickBot="1" x14ac:dyDescent="0.25">
      <c r="A1" s="63" t="s">
        <v>34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39" ht="58.5" customHeight="1" thickBot="1" x14ac:dyDescent="0.25">
      <c r="A2" s="64" t="s">
        <v>35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3"/>
    </row>
    <row r="3" spans="1:39" s="5" customFormat="1" ht="56.25" customHeight="1" thickBot="1" x14ac:dyDescent="0.35">
      <c r="A3" s="65" t="s">
        <v>0</v>
      </c>
      <c r="B3" s="65" t="s">
        <v>1</v>
      </c>
      <c r="C3" s="65" t="s">
        <v>2</v>
      </c>
      <c r="D3" s="65"/>
      <c r="E3" s="65" t="s">
        <v>3</v>
      </c>
      <c r="F3" s="65" t="s">
        <v>4</v>
      </c>
      <c r="G3" s="65" t="s">
        <v>33</v>
      </c>
      <c r="H3" s="65" t="s">
        <v>6</v>
      </c>
      <c r="I3" s="65" t="s">
        <v>7</v>
      </c>
      <c r="J3" s="65" t="s">
        <v>8</v>
      </c>
      <c r="K3" s="65" t="s">
        <v>9</v>
      </c>
      <c r="L3" s="66" t="s">
        <v>10</v>
      </c>
      <c r="M3" s="58" t="s">
        <v>11</v>
      </c>
      <c r="N3" s="4"/>
    </row>
    <row r="4" spans="1:39" s="5" customFormat="1" ht="66.75" customHeight="1" thickBot="1" x14ac:dyDescent="0.35">
      <c r="A4" s="65"/>
      <c r="B4" s="65"/>
      <c r="C4" s="6">
        <v>0.7</v>
      </c>
      <c r="D4" s="6">
        <v>0.3</v>
      </c>
      <c r="E4" s="65"/>
      <c r="F4" s="65"/>
      <c r="G4" s="65"/>
      <c r="H4" s="65"/>
      <c r="I4" s="65"/>
      <c r="J4" s="65"/>
      <c r="K4" s="65"/>
      <c r="L4" s="67"/>
      <c r="M4" s="58"/>
      <c r="N4" s="4"/>
    </row>
    <row r="5" spans="1:39" ht="29.25" customHeight="1" thickBot="1" x14ac:dyDescent="0.4">
      <c r="A5" s="7" t="s">
        <v>12</v>
      </c>
      <c r="B5" s="41">
        <v>-778132.4</v>
      </c>
      <c r="C5" s="41">
        <v>-108634.41</v>
      </c>
      <c r="D5" s="41">
        <v>-212043.02</v>
      </c>
      <c r="E5" s="8">
        <v>0</v>
      </c>
      <c r="F5" s="8">
        <v>0</v>
      </c>
      <c r="G5" s="41">
        <v>101514.48999999999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47">
        <f>SUM(B5:L5)</f>
        <v>-997295.34000000008</v>
      </c>
      <c r="N5" s="9">
        <v>7325624.5840751091</v>
      </c>
      <c r="Q5" s="10"/>
      <c r="R5" s="11"/>
    </row>
    <row r="6" spans="1:39" ht="29.25" customHeight="1" thickBot="1" x14ac:dyDescent="0.4">
      <c r="A6" s="12" t="s">
        <v>13</v>
      </c>
      <c r="B6" s="42">
        <v>-1088568.96</v>
      </c>
      <c r="C6" s="42">
        <v>-149453.19</v>
      </c>
      <c r="D6" s="42">
        <v>-461737.47</v>
      </c>
      <c r="E6" s="13">
        <v>0</v>
      </c>
      <c r="F6" s="13">
        <v>0</v>
      </c>
      <c r="G6" s="42">
        <v>139638.16999999998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48">
        <f t="shared" ref="M6:M15" si="0">SUM(B6:L6)</f>
        <v>-1560121.45</v>
      </c>
      <c r="N6" s="9">
        <v>10087148.153269671</v>
      </c>
      <c r="Q6" s="10"/>
      <c r="R6" s="11"/>
    </row>
    <row r="7" spans="1:39" ht="29.25" customHeight="1" thickBot="1" x14ac:dyDescent="0.4">
      <c r="A7" s="7" t="s">
        <v>14</v>
      </c>
      <c r="B7" s="41">
        <v>-4570752.1100000003</v>
      </c>
      <c r="C7" s="41">
        <v>-603766.24</v>
      </c>
      <c r="D7" s="41">
        <v>-1983303.06</v>
      </c>
      <c r="E7" s="8">
        <v>0</v>
      </c>
      <c r="F7" s="8">
        <v>0</v>
      </c>
      <c r="G7" s="41">
        <v>563925.28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47">
        <f t="shared" si="0"/>
        <v>-6593896.1299999999</v>
      </c>
      <c r="N7" s="9">
        <v>38195681.677823335</v>
      </c>
      <c r="Q7" s="10"/>
      <c r="R7" s="11"/>
    </row>
    <row r="8" spans="1:39" ht="29.25" customHeight="1" thickBot="1" x14ac:dyDescent="0.4">
      <c r="A8" s="12" t="s">
        <v>15</v>
      </c>
      <c r="B8" s="42">
        <v>-1015602.42</v>
      </c>
      <c r="C8" s="42">
        <v>-140627.51999999999</v>
      </c>
      <c r="D8" s="42">
        <v>-272770.71999999997</v>
      </c>
      <c r="E8" s="13">
        <v>0</v>
      </c>
      <c r="F8" s="13">
        <v>0</v>
      </c>
      <c r="G8" s="42">
        <v>131401.64000000001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48">
        <f t="shared" si="0"/>
        <v>-1297599.02</v>
      </c>
      <c r="N8" s="9">
        <v>9452981.5911252405</v>
      </c>
      <c r="Q8" s="10"/>
      <c r="R8" s="11"/>
    </row>
    <row r="9" spans="1:39" ht="29.25" customHeight="1" thickBot="1" x14ac:dyDescent="0.4">
      <c r="A9" s="7" t="s">
        <v>16</v>
      </c>
      <c r="B9" s="41">
        <v>-4268953.47</v>
      </c>
      <c r="C9" s="41">
        <v>-564395.43000000005</v>
      </c>
      <c r="D9" s="41">
        <v>0</v>
      </c>
      <c r="E9" s="8">
        <v>0</v>
      </c>
      <c r="F9" s="8">
        <v>0</v>
      </c>
      <c r="G9" s="41">
        <v>527156.56999999995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47">
        <f t="shared" si="0"/>
        <v>-4306192.3299999991</v>
      </c>
      <c r="N9" s="9">
        <v>46218312.012863129</v>
      </c>
      <c r="Q9" s="10"/>
      <c r="R9" s="11"/>
    </row>
    <row r="10" spans="1:39" ht="29.25" customHeight="1" thickBot="1" x14ac:dyDescent="0.4">
      <c r="A10" s="12" t="s">
        <v>17</v>
      </c>
      <c r="B10" s="42">
        <v>-1648357.07</v>
      </c>
      <c r="C10" s="42">
        <v>-224798.98</v>
      </c>
      <c r="D10" s="42">
        <v>-663575.84</v>
      </c>
      <c r="E10" s="13">
        <v>0</v>
      </c>
      <c r="F10" s="13">
        <v>0</v>
      </c>
      <c r="G10" s="42">
        <v>210023.74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48">
        <f t="shared" si="0"/>
        <v>-2326708.1500000004</v>
      </c>
      <c r="N10" s="9">
        <v>14290485.743763685</v>
      </c>
      <c r="Q10" s="10"/>
      <c r="R10" s="11"/>
    </row>
    <row r="11" spans="1:39" ht="29.25" customHeight="1" thickBot="1" x14ac:dyDescent="0.4">
      <c r="A11" s="7" t="s">
        <v>18</v>
      </c>
      <c r="B11" s="41">
        <v>-1226503.19</v>
      </c>
      <c r="C11" s="41">
        <v>-169135.97</v>
      </c>
      <c r="D11" s="41">
        <v>-444044.82</v>
      </c>
      <c r="E11" s="8">
        <v>0</v>
      </c>
      <c r="F11" s="8">
        <v>0</v>
      </c>
      <c r="G11" s="41">
        <v>158034.28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47">
        <f t="shared" si="0"/>
        <v>-1681649.7</v>
      </c>
      <c r="N11" s="9">
        <v>10532812.624183219</v>
      </c>
      <c r="Q11" s="10"/>
      <c r="R11" s="11"/>
    </row>
    <row r="12" spans="1:39" ht="29.25" customHeight="1" thickBot="1" x14ac:dyDescent="0.4">
      <c r="A12" s="12" t="s">
        <v>19</v>
      </c>
      <c r="B12" s="42">
        <v>-751129.33</v>
      </c>
      <c r="C12" s="42">
        <v>-104702.45</v>
      </c>
      <c r="D12" s="42">
        <v>-176166.84</v>
      </c>
      <c r="E12" s="13">
        <v>0</v>
      </c>
      <c r="F12" s="13">
        <v>0</v>
      </c>
      <c r="G12" s="42">
        <v>97838.97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48">
        <f t="shared" si="0"/>
        <v>-934159.64999999991</v>
      </c>
      <c r="N12" s="9">
        <v>6514633.5508965496</v>
      </c>
      <c r="Q12" s="10"/>
      <c r="R12" s="11"/>
    </row>
    <row r="13" spans="1:39" ht="29.25" customHeight="1" thickBot="1" x14ac:dyDescent="0.4">
      <c r="A13" s="7" t="s">
        <v>20</v>
      </c>
      <c r="B13" s="41">
        <v>-947387.11</v>
      </c>
      <c r="C13" s="41">
        <v>-131278.72</v>
      </c>
      <c r="D13" s="41">
        <v>-286038.78000000003</v>
      </c>
      <c r="E13" s="8">
        <v>0</v>
      </c>
      <c r="F13" s="8">
        <v>0</v>
      </c>
      <c r="G13" s="41">
        <v>122666.94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47">
        <f t="shared" si="0"/>
        <v>-1242037.6700000002</v>
      </c>
      <c r="N13" s="9">
        <v>8058342.1908190576</v>
      </c>
      <c r="Q13" s="10"/>
      <c r="R13" s="11"/>
    </row>
    <row r="14" spans="1:39" ht="29.25" customHeight="1" thickBot="1" x14ac:dyDescent="0.4">
      <c r="A14" s="12" t="s">
        <v>21</v>
      </c>
      <c r="B14" s="42">
        <v>-876542.06</v>
      </c>
      <c r="C14" s="42">
        <v>-126110.71</v>
      </c>
      <c r="D14" s="42">
        <v>-61427.9</v>
      </c>
      <c r="E14" s="13">
        <v>0</v>
      </c>
      <c r="F14" s="13">
        <v>0</v>
      </c>
      <c r="G14" s="42">
        <v>117874.76999999999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48">
        <f t="shared" si="0"/>
        <v>-946205.89999999991</v>
      </c>
      <c r="N14" s="9">
        <v>7138102.7492167363</v>
      </c>
      <c r="Q14" s="10"/>
      <c r="R14" s="11"/>
    </row>
    <row r="15" spans="1:39" ht="29.25" customHeight="1" thickBot="1" x14ac:dyDescent="0.4">
      <c r="A15" s="7" t="s">
        <v>22</v>
      </c>
      <c r="B15" s="41">
        <v>-628574.01</v>
      </c>
      <c r="C15" s="41">
        <v>-89758.65</v>
      </c>
      <c r="D15" s="41">
        <v>-79491.19</v>
      </c>
      <c r="E15" s="8">
        <v>0</v>
      </c>
      <c r="F15" s="8">
        <v>0</v>
      </c>
      <c r="G15" s="41">
        <v>83891.599999999991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47">
        <f t="shared" si="0"/>
        <v>-713932.25000000012</v>
      </c>
      <c r="N15" s="9">
        <v>5572340.8719642879</v>
      </c>
      <c r="Q15" s="10"/>
      <c r="R15" s="11"/>
    </row>
    <row r="16" spans="1:39" s="19" customFormat="1" ht="42.75" customHeight="1" thickBot="1" x14ac:dyDescent="0.4">
      <c r="A16" s="14" t="s">
        <v>23</v>
      </c>
      <c r="B16" s="54">
        <f>SUM(B5:B15)</f>
        <v>-17800502.129999999</v>
      </c>
      <c r="C16" s="54">
        <f>SUM(C5:C15)</f>
        <v>-2412662.27</v>
      </c>
      <c r="D16" s="54">
        <f t="shared" ref="D16:L16" si="1">SUM(D5:D15)</f>
        <v>-4640599.6400000006</v>
      </c>
      <c r="E16" s="15">
        <f t="shared" si="1"/>
        <v>0</v>
      </c>
      <c r="F16" s="15">
        <f t="shared" si="1"/>
        <v>0</v>
      </c>
      <c r="G16" s="49">
        <f t="shared" si="1"/>
        <v>2253966.4499999997</v>
      </c>
      <c r="H16" s="15">
        <f t="shared" si="1"/>
        <v>0</v>
      </c>
      <c r="I16" s="15">
        <f t="shared" si="1"/>
        <v>0</v>
      </c>
      <c r="J16" s="15">
        <f t="shared" si="1"/>
        <v>0</v>
      </c>
      <c r="K16" s="15">
        <f t="shared" si="1"/>
        <v>0</v>
      </c>
      <c r="L16" s="15">
        <f t="shared" si="1"/>
        <v>0</v>
      </c>
      <c r="M16" s="49">
        <f>SUM(M5:M15)</f>
        <v>-22599797.59</v>
      </c>
      <c r="N16" s="9"/>
      <c r="O16" s="16"/>
      <c r="P16" s="17"/>
      <c r="Q16" s="16"/>
      <c r="R16" s="18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</row>
    <row r="17" spans="1:39" ht="27" customHeight="1" x14ac:dyDescent="0.2">
      <c r="A17" s="59" t="s">
        <v>24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20"/>
    </row>
    <row r="18" spans="1:39" ht="45.75" customHeight="1" x14ac:dyDescent="0.2">
      <c r="A18" s="56" t="s">
        <v>38</v>
      </c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</row>
    <row r="19" spans="1:39" s="21" customFormat="1" ht="18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</row>
    <row r="20" spans="1:39" s="29" customFormat="1" ht="33" customHeight="1" x14ac:dyDescent="0.35">
      <c r="A20" s="61" t="s">
        <v>36</v>
      </c>
      <c r="B20" s="62"/>
      <c r="C20" s="62"/>
      <c r="D20" s="24"/>
      <c r="E20" s="25" t="s">
        <v>25</v>
      </c>
      <c r="F20" s="26"/>
      <c r="G20" s="25" t="s">
        <v>26</v>
      </c>
      <c r="H20" s="27"/>
      <c r="I20" s="27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</row>
    <row r="21" spans="1:39" s="21" customFormat="1" ht="24.75" customHeight="1" x14ac:dyDescent="0.25">
      <c r="A21" s="55" t="s">
        <v>27</v>
      </c>
      <c r="B21" s="55"/>
      <c r="C21" s="55"/>
      <c r="D21" s="30"/>
      <c r="E21" s="43">
        <v>-74168759</v>
      </c>
      <c r="F21" s="44" t="s">
        <v>28</v>
      </c>
      <c r="G21" s="50">
        <f>E21*0.24</f>
        <v>-17800502.16</v>
      </c>
      <c r="H21" s="22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</row>
    <row r="22" spans="1:39" s="21" customFormat="1" ht="24.75" customHeight="1" x14ac:dyDescent="0.25">
      <c r="A22" s="55" t="s">
        <v>29</v>
      </c>
      <c r="B22" s="55"/>
      <c r="C22" s="55"/>
      <c r="D22" s="30"/>
      <c r="E22" s="43">
        <v>-2412662</v>
      </c>
      <c r="F22" s="44" t="s">
        <v>32</v>
      </c>
      <c r="G22" s="50">
        <f>E22*100%</f>
        <v>-2412662</v>
      </c>
      <c r="H22" s="22"/>
      <c r="I22" s="22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</row>
    <row r="23" spans="1:39" s="21" customFormat="1" ht="24.75" customHeight="1" x14ac:dyDescent="0.25">
      <c r="A23" s="55" t="s">
        <v>30</v>
      </c>
      <c r="B23" s="55"/>
      <c r="C23" s="55"/>
      <c r="D23" s="30"/>
      <c r="E23" s="43">
        <v>-4640600</v>
      </c>
      <c r="F23" s="44" t="s">
        <v>32</v>
      </c>
      <c r="G23" s="50">
        <f>E23*100%</f>
        <v>-4640600</v>
      </c>
      <c r="H23" s="22"/>
      <c r="I23" s="22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</row>
    <row r="24" spans="1:39" s="21" customFormat="1" ht="24.75" hidden="1" customHeight="1" x14ac:dyDescent="0.25">
      <c r="A24" s="55" t="s">
        <v>3</v>
      </c>
      <c r="B24" s="55"/>
      <c r="C24" s="55"/>
      <c r="D24" s="30"/>
      <c r="E24" s="43"/>
      <c r="F24" s="44" t="s">
        <v>31</v>
      </c>
      <c r="G24" s="50">
        <f>E24*0.2</f>
        <v>0</v>
      </c>
      <c r="H24" s="22"/>
      <c r="I24" s="22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</row>
    <row r="25" spans="1:39" s="21" customFormat="1" ht="27.75" hidden="1" customHeight="1" x14ac:dyDescent="0.25">
      <c r="A25" s="55" t="s">
        <v>4</v>
      </c>
      <c r="B25" s="55"/>
      <c r="C25" s="55"/>
      <c r="D25" s="30"/>
      <c r="E25" s="43"/>
      <c r="F25" s="44" t="s">
        <v>31</v>
      </c>
      <c r="G25" s="50">
        <f t="shared" ref="G25:G26" si="2">E25*0.2</f>
        <v>0</v>
      </c>
      <c r="H25" s="22"/>
      <c r="I25" s="22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</row>
    <row r="26" spans="1:39" s="21" customFormat="1" ht="24" customHeight="1" x14ac:dyDescent="0.25">
      <c r="A26" s="55" t="s">
        <v>5</v>
      </c>
      <c r="B26" s="55"/>
      <c r="C26" s="55"/>
      <c r="D26" s="30"/>
      <c r="E26" s="43">
        <v>12793362</v>
      </c>
      <c r="F26" s="44" t="s">
        <v>31</v>
      </c>
      <c r="G26" s="50">
        <f t="shared" si="2"/>
        <v>2558672.4000000004</v>
      </c>
      <c r="H26" s="22"/>
      <c r="I26" s="22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</row>
    <row r="27" spans="1:39" s="21" customFormat="1" ht="41.25" customHeight="1" x14ac:dyDescent="0.25">
      <c r="A27" s="55" t="s">
        <v>37</v>
      </c>
      <c r="B27" s="55"/>
      <c r="C27" s="55"/>
      <c r="D27" s="30"/>
      <c r="E27" s="43">
        <v>-1523529.7</v>
      </c>
      <c r="F27" s="44" t="s">
        <v>31</v>
      </c>
      <c r="G27" s="50">
        <f>E27*0.2</f>
        <v>-304705.94</v>
      </c>
      <c r="H27" s="22"/>
      <c r="I27" s="22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</row>
    <row r="28" spans="1:39" s="21" customFormat="1" ht="47.25" hidden="1" customHeight="1" x14ac:dyDescent="0.25">
      <c r="A28" s="55" t="s">
        <v>7</v>
      </c>
      <c r="B28" s="55"/>
      <c r="C28" s="55"/>
      <c r="D28" s="30"/>
      <c r="E28" s="43">
        <v>0</v>
      </c>
      <c r="F28" s="44" t="s">
        <v>31</v>
      </c>
      <c r="G28" s="50">
        <f>E28*0.2</f>
        <v>0</v>
      </c>
      <c r="H28" s="22"/>
      <c r="I28" s="22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</row>
    <row r="29" spans="1:39" s="21" customFormat="1" ht="45.75" hidden="1" customHeight="1" x14ac:dyDescent="0.25">
      <c r="A29" s="55" t="s">
        <v>8</v>
      </c>
      <c r="B29" s="55"/>
      <c r="C29" s="55"/>
      <c r="D29" s="30"/>
      <c r="E29" s="43">
        <v>0</v>
      </c>
      <c r="F29" s="44" t="s">
        <v>31</v>
      </c>
      <c r="G29" s="50">
        <f>E29*0.2</f>
        <v>0</v>
      </c>
      <c r="H29" s="22"/>
      <c r="I29" s="22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</row>
    <row r="30" spans="1:39" s="21" customFormat="1" ht="32.25" hidden="1" customHeight="1" x14ac:dyDescent="0.25">
      <c r="A30" s="55" t="s">
        <v>9</v>
      </c>
      <c r="B30" s="55"/>
      <c r="C30" s="55"/>
      <c r="D30" s="30"/>
      <c r="E30" s="43">
        <v>0</v>
      </c>
      <c r="F30" s="44" t="s">
        <v>28</v>
      </c>
      <c r="G30" s="50">
        <f>E30*0.24</f>
        <v>0</v>
      </c>
      <c r="H30" s="22"/>
      <c r="I30" s="22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39" s="21" customFormat="1" ht="29.25" customHeight="1" thickBot="1" x14ac:dyDescent="0.3">
      <c r="A31" s="60" t="s">
        <v>23</v>
      </c>
      <c r="B31" s="60"/>
      <c r="C31" s="60"/>
      <c r="D31" s="31"/>
      <c r="E31" s="45">
        <f>SUM(E21:E30)</f>
        <v>-69952188.700000003</v>
      </c>
      <c r="F31" s="46"/>
      <c r="G31" s="51">
        <f>SUM(G21:G30)</f>
        <v>-22599797.699999999</v>
      </c>
      <c r="H31" s="22"/>
      <c r="I31" s="22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:39" s="21" customFormat="1" ht="18.75" thickTop="1" x14ac:dyDescent="0.25">
      <c r="A32" s="22"/>
      <c r="B32" s="22"/>
      <c r="C32" s="22"/>
      <c r="D32" s="22"/>
      <c r="E32" s="22"/>
      <c r="F32" s="22"/>
      <c r="G32" s="22"/>
      <c r="H32" s="22"/>
      <c r="I32" s="22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</row>
    <row r="33" spans="1:10" ht="31.5" customHeight="1" x14ac:dyDescent="0.3">
      <c r="A33" s="52"/>
      <c r="B33" s="32"/>
      <c r="C33" s="32"/>
      <c r="D33" s="32"/>
      <c r="E33" s="32"/>
      <c r="F33" s="32"/>
      <c r="G33" s="32"/>
      <c r="H33" s="32"/>
      <c r="I33" s="32"/>
    </row>
    <row r="34" spans="1:10" x14ac:dyDescent="0.2">
      <c r="A34" s="32"/>
      <c r="B34" s="32"/>
      <c r="C34" s="32"/>
      <c r="D34" s="32"/>
      <c r="E34" s="32"/>
      <c r="F34" s="32"/>
      <c r="G34" s="32"/>
      <c r="H34" s="32"/>
      <c r="I34" s="32"/>
    </row>
    <row r="35" spans="1:10" ht="18" x14ac:dyDescent="0.25">
      <c r="A35" s="57"/>
      <c r="B35" s="57"/>
      <c r="C35" s="57"/>
      <c r="D35" s="33"/>
      <c r="E35" s="34"/>
      <c r="F35" s="35"/>
      <c r="G35" s="34"/>
      <c r="H35" s="34"/>
      <c r="I35" s="35"/>
      <c r="J35" s="34"/>
    </row>
    <row r="36" spans="1:10" ht="18" x14ac:dyDescent="0.25">
      <c r="A36" s="57"/>
      <c r="B36" s="57"/>
      <c r="C36" s="57"/>
      <c r="D36" s="33"/>
      <c r="E36" s="34"/>
      <c r="F36" s="35"/>
      <c r="G36" s="34"/>
      <c r="H36" s="34"/>
      <c r="I36" s="35"/>
      <c r="J36" s="34"/>
    </row>
    <row r="37" spans="1:10" s="1" customFormat="1" ht="18" x14ac:dyDescent="0.25">
      <c r="A37" s="57"/>
      <c r="B37" s="57"/>
      <c r="C37" s="57"/>
      <c r="D37" s="33"/>
      <c r="E37" s="34"/>
      <c r="F37" s="35"/>
      <c r="G37" s="34"/>
      <c r="H37" s="34"/>
      <c r="I37" s="35"/>
      <c r="J37" s="34"/>
    </row>
    <row r="38" spans="1:10" s="1" customFormat="1" ht="18" x14ac:dyDescent="0.25">
      <c r="A38" s="57"/>
      <c r="B38" s="57"/>
      <c r="C38" s="57"/>
      <c r="D38" s="33"/>
      <c r="E38" s="34"/>
      <c r="F38" s="35"/>
      <c r="G38" s="34"/>
      <c r="H38" s="34"/>
      <c r="I38" s="35"/>
      <c r="J38" s="34"/>
    </row>
    <row r="39" spans="1:10" s="1" customFormat="1" ht="18" x14ac:dyDescent="0.25">
      <c r="A39" s="57"/>
      <c r="B39" s="57"/>
      <c r="C39" s="57"/>
      <c r="D39" s="33"/>
      <c r="E39" s="34"/>
      <c r="F39" s="35"/>
      <c r="G39" s="34"/>
      <c r="H39" s="34"/>
      <c r="I39" s="35"/>
      <c r="J39" s="34"/>
    </row>
    <row r="40" spans="1:10" s="1" customFormat="1" ht="18" x14ac:dyDescent="0.25">
      <c r="A40" s="57"/>
      <c r="B40" s="57"/>
      <c r="C40" s="57"/>
      <c r="D40" s="33"/>
      <c r="E40" s="34"/>
      <c r="F40" s="35"/>
      <c r="G40" s="34"/>
      <c r="H40" s="34"/>
      <c r="I40" s="35"/>
      <c r="J40" s="34"/>
    </row>
    <row r="41" spans="1:10" s="1" customFormat="1" ht="18" x14ac:dyDescent="0.25">
      <c r="A41" s="57"/>
      <c r="B41" s="57"/>
      <c r="C41" s="57"/>
      <c r="D41" s="33"/>
      <c r="E41" s="34"/>
      <c r="F41" s="35"/>
      <c r="G41" s="34"/>
      <c r="H41" s="34"/>
      <c r="I41" s="35"/>
      <c r="J41" s="34"/>
    </row>
    <row r="42" spans="1:10" s="1" customFormat="1" ht="18" x14ac:dyDescent="0.25">
      <c r="A42" s="57"/>
      <c r="B42" s="57"/>
      <c r="C42" s="57"/>
      <c r="D42" s="33"/>
      <c r="E42" s="34"/>
      <c r="F42" s="35"/>
      <c r="G42" s="34"/>
      <c r="H42" s="34"/>
      <c r="I42" s="35"/>
      <c r="J42" s="34"/>
    </row>
    <row r="43" spans="1:10" s="1" customFormat="1" ht="18" x14ac:dyDescent="0.25">
      <c r="A43" s="57"/>
      <c r="B43" s="57"/>
      <c r="C43" s="57"/>
      <c r="D43" s="36"/>
      <c r="E43" s="34"/>
      <c r="F43" s="35"/>
      <c r="G43" s="34"/>
      <c r="H43" s="34"/>
      <c r="I43" s="35"/>
      <c r="J43" s="34"/>
    </row>
    <row r="44" spans="1:10" s="1" customFormat="1" ht="18" x14ac:dyDescent="0.25">
      <c r="A44" s="57"/>
      <c r="B44" s="57"/>
      <c r="C44" s="57"/>
      <c r="D44" s="33"/>
      <c r="E44" s="34"/>
      <c r="F44" s="35"/>
      <c r="G44" s="34"/>
      <c r="H44" s="34"/>
      <c r="I44" s="35"/>
      <c r="J44" s="34"/>
    </row>
    <row r="45" spans="1:10" s="1" customFormat="1" ht="18" x14ac:dyDescent="0.25">
      <c r="A45" s="32"/>
      <c r="B45" s="32"/>
      <c r="C45" s="32"/>
      <c r="D45" s="37"/>
      <c r="E45" s="37"/>
      <c r="F45" s="37"/>
      <c r="G45" s="37"/>
      <c r="H45" s="37"/>
      <c r="I45" s="37"/>
      <c r="J45" s="37"/>
    </row>
    <row r="46" spans="1:10" s="1" customFormat="1" ht="15.75" x14ac:dyDescent="0.25">
      <c r="A46" s="32"/>
      <c r="B46" s="32"/>
      <c r="C46" s="32"/>
      <c r="D46" s="38"/>
      <c r="E46" s="38"/>
      <c r="F46" s="34"/>
      <c r="G46" s="34"/>
      <c r="H46" s="34"/>
      <c r="I46" s="35"/>
    </row>
    <row r="47" spans="1:10" ht="15.75" x14ac:dyDescent="0.25">
      <c r="D47" s="39"/>
      <c r="E47" s="39"/>
      <c r="F47" s="39"/>
      <c r="G47" s="39"/>
      <c r="I47" s="40"/>
    </row>
  </sheetData>
  <mergeCells count="38">
    <mergeCell ref="A31:C31"/>
    <mergeCell ref="A20:C20"/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26:C26"/>
    <mergeCell ref="A27:C27"/>
    <mergeCell ref="A28:C28"/>
    <mergeCell ref="A29:C29"/>
    <mergeCell ref="A25:C25"/>
    <mergeCell ref="A17:K17"/>
    <mergeCell ref="A30:C30"/>
    <mergeCell ref="A18:M18"/>
    <mergeCell ref="A42:C42"/>
    <mergeCell ref="A43:C43"/>
    <mergeCell ref="A44:C44"/>
    <mergeCell ref="A36:C36"/>
    <mergeCell ref="A37:C37"/>
    <mergeCell ref="A38:C38"/>
    <mergeCell ref="A39:C39"/>
    <mergeCell ref="A40:C40"/>
    <mergeCell ref="A41:C41"/>
    <mergeCell ref="A35:C35"/>
    <mergeCell ref="A21:C21"/>
    <mergeCell ref="A22:C22"/>
    <mergeCell ref="A23:C23"/>
    <mergeCell ref="A24:C24"/>
  </mergeCells>
  <printOptions horizontalCentered="1"/>
  <pageMargins left="0.7" right="0.7" top="0.75" bottom="0.75" header="0.3" footer="0.3"/>
  <pageSetup scale="35" orientation="landscape" r:id="rId1"/>
  <ignoredErrors>
    <ignoredError sqref="C16:D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 2DO AJUSTE 2018</vt:lpstr>
      <vt:lpstr>'PORTAL SEFIN 2DO AJUSTE 2018'!Área_de_impresión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Matula</cp:lastModifiedBy>
  <cp:lastPrinted>2018-11-05T16:15:08Z</cp:lastPrinted>
  <dcterms:created xsi:type="dcterms:W3CDTF">2017-11-07T22:41:21Z</dcterms:created>
  <dcterms:modified xsi:type="dcterms:W3CDTF">2018-11-05T17:17:06Z</dcterms:modified>
</cp:coreProperties>
</file>