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FEBRERO\"/>
    </mc:Choice>
  </mc:AlternateContent>
  <bookViews>
    <workbookView xWindow="0" yWindow="0" windowWidth="20490" windowHeight="7365"/>
  </bookViews>
  <sheets>
    <sheet name="PORTAL SEFIN" sheetId="1" r:id="rId1"/>
  </sheets>
  <definedNames>
    <definedName name="_xlnm.Print_Area" localSheetId="0">'PORTAL SEFIN'!$A$1:$O$31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5" i="1"/>
  <c r="G19" i="1"/>
  <c r="G26" i="1"/>
  <c r="G27" i="1"/>
  <c r="E30" i="1" l="1"/>
  <c r="G28" i="1"/>
  <c r="G24" i="1"/>
  <c r="G22" i="1"/>
  <c r="G21" i="1"/>
  <c r="G20" i="1"/>
  <c r="E15" i="1" l="1"/>
  <c r="D15" i="1"/>
  <c r="M12" i="1"/>
  <c r="M8" i="1"/>
  <c r="L15" i="1"/>
  <c r="H15" i="1"/>
  <c r="M4" i="1"/>
  <c r="I15" i="1"/>
  <c r="M10" i="1"/>
  <c r="M14" i="1"/>
  <c r="F15" i="1"/>
  <c r="M5" i="1"/>
  <c r="M9" i="1"/>
  <c r="M13" i="1"/>
  <c r="M7" i="1"/>
  <c r="M11" i="1"/>
  <c r="M6" i="1"/>
  <c r="B15" i="1"/>
  <c r="J15" i="1"/>
  <c r="G15" i="1"/>
  <c r="K15" i="1"/>
  <c r="M15" i="1" l="1"/>
  <c r="C15" i="1"/>
</calcChain>
</file>

<file path=xl/sharedStrings.xml><?xml version="1.0" encoding="utf-8"?>
<sst xmlns="http://schemas.openxmlformats.org/spreadsheetml/2006/main" count="51" uniqueCount="35">
  <si>
    <t>PARTICIPACIONES A MUNICIPIOS FEBRERO 2018</t>
  </si>
  <si>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</si>
  <si>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</si>
  <si>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</si>
  <si>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</si>
  <si>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</si>
  <si>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</si>
  <si>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</si>
  <si>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</si>
  <si>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</si>
  <si>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</si>
  <si>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</si>
  <si>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</si>
  <si>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</si>
  <si>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</si>
  <si>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</si>
  <si>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</si>
  <si>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</si>
  <si>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</si>
  <si>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</si>
  <si>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</si>
  <si>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</si>
  <si>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</si>
  <si>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</si>
  <si>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</si>
  <si>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</si>
  <si>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FEBRERO 2018</t>
  </si>
  <si>
    <t>ESTADO</t>
  </si>
  <si>
    <t>MUNICIPIOS</t>
  </si>
  <si>
    <t>Fondo General de Participaciones</t>
  </si>
  <si>
    <t>X 24%=</t>
  </si>
  <si>
    <t>Fondo de Fomento Municipal (BASE 2013+70%)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</si>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</sst>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_-&quot;$&quot;* #,##0_-;\-&quot;$&quot;* #,##0_-;_-&quot;$&quot;* &quot;-&quot;??_-;_-@_-"/>
    <numFmt numFmtId="166" formatCode="&quot;$&quot;\ \ \ ###\ \,##0.00"/>
    <numFmt numFmtId="167" formatCode="#\'\ ###\ \,##0.00"/>
    <numFmt numFmtId="168" formatCode="&quot;$&quot;\ \ #\ \,\ ###\'\ ###\ \,##0.00"/>
    <numFmt numFmtId="169" formatCode="_-* #,##0_-;\-* #,##0_-;_-* &quot;-&quot;??_-;_-@_-"/>
    <numFmt numFmtId="173" formatCode="&quot;$&quot;#,##0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sz val="14"/>
      <name val="Azo Sans"/>
      <family val="3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2" applyFont="1" applyFill="1"/>
    <xf numFmtId="0" fontId="3" fillId="0" borderId="0" xfId="2" applyFont="1"/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left" vertical="center" indent="1"/>
    </xf>
    <xf numFmtId="3" fontId="10" fillId="2" borderId="2" xfId="3" applyNumberFormat="1" applyFont="1" applyFill="1" applyBorder="1" applyAlignment="1">
      <alignment horizontal="center" vertical="center"/>
    </xf>
    <xf numFmtId="3" fontId="9" fillId="2" borderId="2" xfId="3" applyNumberFormat="1" applyFont="1" applyFill="1" applyBorder="1" applyAlignment="1">
      <alignment horizontal="center" vertical="center"/>
    </xf>
    <xf numFmtId="0" fontId="11" fillId="2" borderId="2" xfId="2" applyFont="1" applyFill="1" applyBorder="1"/>
    <xf numFmtId="3" fontId="3" fillId="2" borderId="0" xfId="2" applyNumberFormat="1" applyFont="1" applyFill="1"/>
    <xf numFmtId="0" fontId="9" fillId="5" borderId="2" xfId="3" applyFont="1" applyFill="1" applyBorder="1" applyAlignment="1">
      <alignment horizontal="left" vertical="center" indent="1"/>
    </xf>
    <xf numFmtId="3" fontId="10" fillId="5" borderId="2" xfId="3" applyNumberFormat="1" applyFont="1" applyFill="1" applyBorder="1" applyAlignment="1">
      <alignment horizontal="center" vertical="center"/>
    </xf>
    <xf numFmtId="3" fontId="9" fillId="5" borderId="2" xfId="3" applyNumberFormat="1" applyFont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center" vertical="center"/>
    </xf>
    <xf numFmtId="3" fontId="9" fillId="6" borderId="2" xfId="3" applyNumberFormat="1" applyFont="1" applyFill="1" applyBorder="1" applyAlignment="1">
      <alignment horizontal="center" vertical="center"/>
    </xf>
    <xf numFmtId="0" fontId="11" fillId="2" borderId="0" xfId="2" applyFont="1" applyFill="1"/>
    <xf numFmtId="3" fontId="11" fillId="2" borderId="0" xfId="2" applyNumberFormat="1" applyFont="1" applyFill="1"/>
    <xf numFmtId="0" fontId="11" fillId="0" borderId="0" xfId="2" applyFont="1"/>
    <xf numFmtId="0" fontId="12" fillId="2" borderId="0" xfId="3" applyFont="1" applyFill="1" applyBorder="1" applyAlignment="1">
      <alignment horizontal="left" vertical="center"/>
    </xf>
    <xf numFmtId="0" fontId="13" fillId="0" borderId="0" xfId="2" applyFont="1"/>
    <xf numFmtId="0" fontId="14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5" fillId="2" borderId="0" xfId="3" applyFont="1" applyFill="1" applyBorder="1" applyAlignment="1">
      <alignment horizontal="center" vertical="center"/>
    </xf>
    <xf numFmtId="0" fontId="15" fillId="4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center"/>
    </xf>
    <xf numFmtId="0" fontId="16" fillId="2" borderId="0" xfId="2" applyFont="1" applyFill="1" applyBorder="1"/>
    <xf numFmtId="0" fontId="16" fillId="2" borderId="0" xfId="2" applyFont="1" applyFill="1"/>
    <xf numFmtId="0" fontId="16" fillId="0" borderId="0" xfId="2" applyFont="1"/>
    <xf numFmtId="0" fontId="12" fillId="2" borderId="0" xfId="3" applyFont="1" applyFill="1" applyBorder="1" applyAlignment="1" applyProtection="1">
      <alignment horizontal="left" vertical="center" wrapText="1"/>
    </xf>
    <xf numFmtId="164" fontId="18" fillId="2" borderId="0" xfId="4" applyNumberFormat="1" applyFont="1" applyFill="1" applyAlignment="1">
      <alignment vertical="center"/>
    </xf>
    <xf numFmtId="9" fontId="5" fillId="2" borderId="0" xfId="5" applyFont="1" applyFill="1" applyBorder="1" applyAlignment="1">
      <alignment horizontal="center" vertical="center"/>
    </xf>
    <xf numFmtId="166" fontId="18" fillId="2" borderId="0" xfId="4" applyNumberFormat="1" applyFont="1" applyFill="1" applyAlignment="1">
      <alignment vertical="center"/>
    </xf>
    <xf numFmtId="0" fontId="17" fillId="2" borderId="0" xfId="3" applyFont="1" applyFill="1" applyBorder="1" applyAlignment="1" applyProtection="1">
      <alignment horizontal="left" vertical="center" wrapText="1"/>
    </xf>
    <xf numFmtId="167" fontId="18" fillId="2" borderId="0" xfId="4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center" vertical="center" wrapText="1"/>
    </xf>
    <xf numFmtId="165" fontId="6" fillId="2" borderId="5" xfId="4" applyNumberFormat="1" applyFont="1" applyFill="1" applyBorder="1" applyAlignment="1">
      <alignment vertical="center"/>
    </xf>
    <xf numFmtId="168" fontId="6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9" fontId="13" fillId="2" borderId="0" xfId="1" applyNumberFormat="1" applyFont="1" applyFill="1" applyBorder="1"/>
    <xf numFmtId="169" fontId="8" fillId="2" borderId="0" xfId="1" applyNumberFormat="1" applyFont="1" applyFill="1" applyBorder="1"/>
    <xf numFmtId="169" fontId="20" fillId="2" borderId="0" xfId="1" applyNumberFormat="1" applyFont="1" applyFill="1" applyBorder="1"/>
    <xf numFmtId="169" fontId="13" fillId="2" borderId="0" xfId="1" applyNumberFormat="1" applyFont="1" applyFill="1"/>
    <xf numFmtId="169" fontId="21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2" fillId="2" borderId="0" xfId="2" applyFont="1" applyFill="1"/>
    <xf numFmtId="0" fontId="12" fillId="2" borderId="0" xfId="3" applyFont="1" applyFill="1" applyBorder="1" applyAlignment="1" applyProtection="1">
      <alignment horizontal="left" vertical="center" wrapText="1"/>
    </xf>
    <xf numFmtId="0" fontId="17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left" vertical="center"/>
    </xf>
    <xf numFmtId="49" fontId="15" fillId="4" borderId="0" xfId="3" quotePrefix="1" applyNumberFormat="1" applyFont="1" applyFill="1" applyBorder="1" applyAlignment="1">
      <alignment horizontal="center" vertical="center"/>
    </xf>
    <xf numFmtId="49" fontId="15" fillId="4" borderId="0" xfId="3" applyNumberFormat="1" applyFont="1" applyFill="1" applyBorder="1" applyAlignment="1">
      <alignment horizontal="center" vertical="center"/>
    </xf>
    <xf numFmtId="173" fontId="18" fillId="2" borderId="0" xfId="4" applyNumberFormat="1" applyFont="1" applyFill="1" applyAlignment="1">
      <alignment vertical="center"/>
    </xf>
    <xf numFmtId="173" fontId="18" fillId="2" borderId="0" xfId="4" applyNumberFormat="1" applyFont="1" applyFill="1" applyBorder="1" applyAlignment="1">
      <alignment vertical="center"/>
    </xf>
  </cellXfs>
  <cellStyles count="6">
    <cellStyle name="Millares" xfId="1" builtinId="3"/>
    <cellStyle name="Moneda 2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50" y="63500"/>
          <a:ext cx="1555858" cy="192063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view="pageBreakPreview" topLeftCell="E13" zoomScale="60" zoomScaleNormal="40" workbookViewId="0">
      <selection activeCell="K26" sqref="K26"/>
    </sheetView>
  </sheetViews>
  <sheetFormatPr baseColWidth="10" defaultRowHeight="14.25"/>
  <cols>
    <col min="1" max="1" width="29" style="1" customWidth="1"/>
    <col min="2" max="2" width="27.85546875" style="1" customWidth="1"/>
    <col min="3" max="3" width="27.5703125" style="1" customWidth="1"/>
    <col min="4" max="4" width="26" style="1" customWidth="1"/>
    <col min="5" max="5" width="31.7109375" style="1" customWidth="1"/>
    <col min="6" max="6" width="24.85546875" style="1" customWidth="1"/>
    <col min="7" max="7" width="31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30.14062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39" s="4" customFormat="1" ht="56.25" customHeight="1" thickBot="1">
      <c r="A2" s="52" t="s">
        <v>1</v>
      </c>
      <c r="B2" s="52" t="s">
        <v>2</v>
      </c>
      <c r="C2" s="52" t="s">
        <v>3</v>
      </c>
      <c r="D2" s="52"/>
      <c r="E2" s="52" t="s">
        <v>4</v>
      </c>
      <c r="F2" s="52" t="s">
        <v>5</v>
      </c>
      <c r="G2" s="52" t="s">
        <v>6</v>
      </c>
      <c r="H2" s="52" t="s">
        <v>7</v>
      </c>
      <c r="I2" s="52" t="s">
        <v>8</v>
      </c>
      <c r="J2" s="52" t="s">
        <v>9</v>
      </c>
      <c r="K2" s="52" t="s">
        <v>10</v>
      </c>
      <c r="L2" s="53" t="s">
        <v>11</v>
      </c>
      <c r="M2" s="55" t="s">
        <v>12</v>
      </c>
      <c r="N2" s="3"/>
    </row>
    <row r="3" spans="1:39" s="4" customFormat="1" ht="66.75" customHeight="1" thickBot="1">
      <c r="A3" s="52"/>
      <c r="B3" s="52"/>
      <c r="C3" s="5">
        <v>0.7</v>
      </c>
      <c r="D3" s="5">
        <v>0.3</v>
      </c>
      <c r="E3" s="52"/>
      <c r="F3" s="52"/>
      <c r="G3" s="52"/>
      <c r="H3" s="52"/>
      <c r="I3" s="52"/>
      <c r="J3" s="52"/>
      <c r="K3" s="52"/>
      <c r="L3" s="54"/>
      <c r="M3" s="55"/>
      <c r="N3" s="3"/>
    </row>
    <row r="4" spans="1:39" ht="29.25" customHeight="1" thickBot="1">
      <c r="A4" s="6" t="s">
        <v>13</v>
      </c>
      <c r="B4" s="7">
        <v>4650001.21</v>
      </c>
      <c r="C4" s="7">
        <v>1080776.6499999999</v>
      </c>
      <c r="D4" s="7">
        <v>309461.75</v>
      </c>
      <c r="E4" s="7">
        <v>33642.68</v>
      </c>
      <c r="F4" s="7">
        <v>0</v>
      </c>
      <c r="G4" s="7">
        <v>76783.59</v>
      </c>
      <c r="H4" s="7">
        <v>177261.82</v>
      </c>
      <c r="I4" s="7">
        <v>98608.16</v>
      </c>
      <c r="J4" s="7">
        <v>8798.74</v>
      </c>
      <c r="K4" s="7">
        <v>1746287.67</v>
      </c>
      <c r="L4" s="7">
        <v>4971</v>
      </c>
      <c r="M4" s="8">
        <f>SUM(B4:L4)</f>
        <v>8186593.2699999996</v>
      </c>
      <c r="N4" s="9">
        <v>7325624.5840751091</v>
      </c>
      <c r="Q4" s="10"/>
    </row>
    <row r="5" spans="1:39" ht="29.25" customHeight="1" thickBot="1">
      <c r="A5" s="11" t="s">
        <v>14</v>
      </c>
      <c r="B5" s="12">
        <v>6627385.3399999999</v>
      </c>
      <c r="C5" s="12">
        <v>1540370.21</v>
      </c>
      <c r="D5" s="12">
        <v>643499.28</v>
      </c>
      <c r="E5" s="12">
        <v>47949.03</v>
      </c>
      <c r="F5" s="12">
        <v>0</v>
      </c>
      <c r="G5" s="12">
        <v>109435.34</v>
      </c>
      <c r="H5" s="12">
        <v>243036.42</v>
      </c>
      <c r="I5" s="12">
        <v>192079.18</v>
      </c>
      <c r="J5" s="12">
        <v>12540.35</v>
      </c>
      <c r="K5" s="12">
        <v>2429580.19</v>
      </c>
      <c r="L5" s="12">
        <v>289409</v>
      </c>
      <c r="M5" s="13">
        <f t="shared" ref="M5:M14" si="0">SUM(B5:L5)</f>
        <v>12135284.339999998</v>
      </c>
      <c r="N5" s="9">
        <v>10087148.153269671</v>
      </c>
      <c r="Q5" s="10"/>
    </row>
    <row r="6" spans="1:39" ht="29.25" customHeight="1" thickBot="1">
      <c r="A6" s="6" t="s">
        <v>15</v>
      </c>
      <c r="B6" s="7">
        <v>29587132.449999999</v>
      </c>
      <c r="C6" s="7">
        <v>6876790.0199999996</v>
      </c>
      <c r="D6" s="7">
        <v>3217406.91</v>
      </c>
      <c r="E6" s="7">
        <v>214062.42</v>
      </c>
      <c r="F6" s="7">
        <v>0</v>
      </c>
      <c r="G6" s="7">
        <v>488560.37</v>
      </c>
      <c r="H6" s="7">
        <v>877954.15</v>
      </c>
      <c r="I6" s="7">
        <v>1155320.04</v>
      </c>
      <c r="J6" s="7">
        <v>55984.84</v>
      </c>
      <c r="K6" s="7">
        <v>7931325.6399999997</v>
      </c>
      <c r="L6" s="7">
        <v>932002</v>
      </c>
      <c r="M6" s="8">
        <f t="shared" si="0"/>
        <v>51336538.839999996</v>
      </c>
      <c r="N6" s="9">
        <v>38195681.677823335</v>
      </c>
      <c r="Q6" s="10"/>
    </row>
    <row r="7" spans="1:39" ht="29.25" customHeight="1" thickBot="1">
      <c r="A7" s="11" t="s">
        <v>16</v>
      </c>
      <c r="B7" s="12">
        <v>6167939</v>
      </c>
      <c r="C7" s="12">
        <v>1433583.38</v>
      </c>
      <c r="D7" s="12">
        <v>570126.97</v>
      </c>
      <c r="E7" s="12">
        <v>44624.94</v>
      </c>
      <c r="F7" s="12">
        <v>0</v>
      </c>
      <c r="G7" s="12">
        <v>101848.69</v>
      </c>
      <c r="H7" s="12">
        <v>224009.8</v>
      </c>
      <c r="I7" s="12">
        <v>157815.47</v>
      </c>
      <c r="J7" s="12">
        <v>11670.99</v>
      </c>
      <c r="K7" s="12">
        <v>2168732.79</v>
      </c>
      <c r="L7" s="12">
        <v>296039</v>
      </c>
      <c r="M7" s="13">
        <f t="shared" si="0"/>
        <v>11176391.030000001</v>
      </c>
      <c r="N7" s="9">
        <v>9452981.5911252405</v>
      </c>
      <c r="Q7" s="10"/>
    </row>
    <row r="8" spans="1:39" ht="29.25" customHeight="1" thickBot="1">
      <c r="A8" s="6" t="s">
        <v>17</v>
      </c>
      <c r="B8" s="7">
        <v>26704240.16</v>
      </c>
      <c r="C8" s="7">
        <v>6206733.7000000002</v>
      </c>
      <c r="D8" s="7">
        <v>0</v>
      </c>
      <c r="E8" s="7">
        <v>193204.74</v>
      </c>
      <c r="F8" s="7">
        <v>0</v>
      </c>
      <c r="G8" s="7">
        <v>440956.33</v>
      </c>
      <c r="H8" s="7">
        <v>843388.78</v>
      </c>
      <c r="I8" s="7">
        <v>1017090.68</v>
      </c>
      <c r="J8" s="7">
        <v>50529.82</v>
      </c>
      <c r="K8" s="7">
        <v>8061506.25</v>
      </c>
      <c r="L8" s="7">
        <v>16343683</v>
      </c>
      <c r="M8" s="8">
        <f t="shared" si="0"/>
        <v>59861333.459999993</v>
      </c>
      <c r="N8" s="9">
        <v>46218312.012863129</v>
      </c>
      <c r="Q8" s="10"/>
    </row>
    <row r="9" spans="1:39" ht="29.25" customHeight="1" thickBot="1">
      <c r="A9" s="11" t="s">
        <v>18</v>
      </c>
      <c r="B9" s="12">
        <v>10033765.710000001</v>
      </c>
      <c r="C9" s="12">
        <v>2332098.25</v>
      </c>
      <c r="D9" s="12">
        <v>563523.78</v>
      </c>
      <c r="E9" s="12">
        <v>72594.13</v>
      </c>
      <c r="F9" s="12">
        <v>0</v>
      </c>
      <c r="G9" s="12">
        <v>165683.51999999999</v>
      </c>
      <c r="H9" s="12">
        <v>331866.93</v>
      </c>
      <c r="I9" s="12">
        <v>288395.07</v>
      </c>
      <c r="J9" s="12">
        <v>18985.91</v>
      </c>
      <c r="K9" s="12">
        <v>3903476.27</v>
      </c>
      <c r="L9" s="12">
        <v>368524</v>
      </c>
      <c r="M9" s="13">
        <f t="shared" si="0"/>
        <v>18078913.57</v>
      </c>
      <c r="N9" s="9">
        <v>14290485.743763685</v>
      </c>
      <c r="Q9" s="10"/>
    </row>
    <row r="10" spans="1:39" ht="29.25" customHeight="1" thickBot="1">
      <c r="A10" s="6" t="s">
        <v>19</v>
      </c>
      <c r="B10" s="7">
        <v>7508831.1799999997</v>
      </c>
      <c r="C10" s="7">
        <v>1745240.28</v>
      </c>
      <c r="D10" s="7">
        <v>760007.65</v>
      </c>
      <c r="E10" s="7">
        <v>54326.27</v>
      </c>
      <c r="F10" s="7">
        <v>0</v>
      </c>
      <c r="G10" s="7">
        <v>123990.3</v>
      </c>
      <c r="H10" s="7">
        <v>257981.97</v>
      </c>
      <c r="I10" s="7">
        <v>214464</v>
      </c>
      <c r="J10" s="7">
        <v>14208.23</v>
      </c>
      <c r="K10" s="7">
        <v>2342024.02</v>
      </c>
      <c r="L10" s="7">
        <v>0</v>
      </c>
      <c r="M10" s="8">
        <f t="shared" si="0"/>
        <v>13021073.9</v>
      </c>
      <c r="N10" s="9">
        <v>10532812.624183219</v>
      </c>
      <c r="Q10" s="10"/>
    </row>
    <row r="11" spans="1:39" ht="29.25" customHeight="1" thickBot="1">
      <c r="A11" s="11" t="s">
        <v>20</v>
      </c>
      <c r="B11" s="12">
        <v>4631581.42</v>
      </c>
      <c r="C11" s="12">
        <v>1076495.43</v>
      </c>
      <c r="D11" s="12">
        <v>571328.29</v>
      </c>
      <c r="E11" s="12">
        <v>33509.42</v>
      </c>
      <c r="F11" s="12">
        <v>0</v>
      </c>
      <c r="G11" s="12">
        <v>76479.429999999993</v>
      </c>
      <c r="H11" s="12">
        <v>165034.97</v>
      </c>
      <c r="I11" s="12">
        <v>127408.98</v>
      </c>
      <c r="J11" s="12">
        <v>8763.89</v>
      </c>
      <c r="K11" s="12">
        <v>1623123.52</v>
      </c>
      <c r="L11" s="12">
        <v>34881</v>
      </c>
      <c r="M11" s="13">
        <f t="shared" si="0"/>
        <v>8348606.3499999996</v>
      </c>
      <c r="N11" s="9">
        <v>6514633.5508965496</v>
      </c>
      <c r="Q11" s="10"/>
    </row>
    <row r="12" spans="1:39" ht="29.25" customHeight="1" thickBot="1">
      <c r="A12" s="6" t="s">
        <v>21</v>
      </c>
      <c r="B12" s="7">
        <v>5722071.46</v>
      </c>
      <c r="C12" s="7">
        <v>1329952.6100000001</v>
      </c>
      <c r="D12" s="7">
        <v>560675.21</v>
      </c>
      <c r="E12" s="7">
        <v>41399.089999999997</v>
      </c>
      <c r="F12" s="7">
        <v>0</v>
      </c>
      <c r="G12" s="7">
        <v>94486.26</v>
      </c>
      <c r="H12" s="7">
        <v>191994.77</v>
      </c>
      <c r="I12" s="7">
        <v>145983.44</v>
      </c>
      <c r="J12" s="7">
        <v>10827.32</v>
      </c>
      <c r="K12" s="7">
        <v>2153856.0099999998</v>
      </c>
      <c r="L12" s="7">
        <v>428164</v>
      </c>
      <c r="M12" s="8">
        <f t="shared" si="0"/>
        <v>10679410.17</v>
      </c>
      <c r="N12" s="9">
        <v>8058342.1908190576</v>
      </c>
      <c r="Q12" s="10"/>
    </row>
    <row r="13" spans="1:39" ht="29.25" customHeight="1" thickBot="1">
      <c r="A13" s="11" t="s">
        <v>22</v>
      </c>
      <c r="B13" s="12">
        <v>5102446.6900000004</v>
      </c>
      <c r="C13" s="12">
        <v>1185936.3</v>
      </c>
      <c r="D13" s="12">
        <v>95259.26</v>
      </c>
      <c r="E13" s="12">
        <v>36916.120000000003</v>
      </c>
      <c r="F13" s="12">
        <v>0</v>
      </c>
      <c r="G13" s="12">
        <v>84254.64</v>
      </c>
      <c r="H13" s="12">
        <v>172404.02</v>
      </c>
      <c r="I13" s="12">
        <v>30801.48</v>
      </c>
      <c r="J13" s="12">
        <v>9654.86</v>
      </c>
      <c r="K13" s="12">
        <v>2118234.0699999998</v>
      </c>
      <c r="L13" s="12">
        <v>0</v>
      </c>
      <c r="M13" s="13">
        <f t="shared" si="0"/>
        <v>8835907.4399999995</v>
      </c>
      <c r="N13" s="9">
        <v>7138102.7492167363</v>
      </c>
      <c r="Q13" s="10"/>
    </row>
    <row r="14" spans="1:39" ht="29.25" customHeight="1" thickBot="1">
      <c r="A14" s="6" t="s">
        <v>23</v>
      </c>
      <c r="B14" s="7">
        <v>3698578.33</v>
      </c>
      <c r="C14" s="7">
        <v>859642.16</v>
      </c>
      <c r="D14" s="7">
        <v>151700.9</v>
      </c>
      <c r="E14" s="7">
        <v>26759.15</v>
      </c>
      <c r="F14" s="7">
        <v>0</v>
      </c>
      <c r="G14" s="7">
        <v>61073.13</v>
      </c>
      <c r="H14" s="7">
        <v>128759.81</v>
      </c>
      <c r="I14" s="7">
        <v>38615.11</v>
      </c>
      <c r="J14" s="7">
        <v>6998.46</v>
      </c>
      <c r="K14" s="7">
        <v>1242426.6100000001</v>
      </c>
      <c r="L14" s="7">
        <v>137727</v>
      </c>
      <c r="M14" s="8">
        <f t="shared" si="0"/>
        <v>6352280.6600000011</v>
      </c>
      <c r="N14" s="9">
        <v>5572340.8719642879</v>
      </c>
      <c r="Q14" s="10"/>
    </row>
    <row r="15" spans="1:39" s="18" customFormat="1" ht="42.75" customHeight="1" thickBot="1">
      <c r="A15" s="14" t="s">
        <v>24</v>
      </c>
      <c r="B15" s="15">
        <f>SUM(B4:B14)</f>
        <v>110433972.95</v>
      </c>
      <c r="C15" s="15">
        <f t="shared" ref="C15:L15" si="1">SUM(C4:C14)</f>
        <v>25667618.989999998</v>
      </c>
      <c r="D15" s="15">
        <f t="shared" si="1"/>
        <v>7442990.0000000009</v>
      </c>
      <c r="E15" s="15">
        <f t="shared" si="1"/>
        <v>798987.99000000011</v>
      </c>
      <c r="F15" s="15">
        <f t="shared" si="1"/>
        <v>0</v>
      </c>
      <c r="G15" s="15">
        <f t="shared" si="1"/>
        <v>1823551.5999999999</v>
      </c>
      <c r="H15" s="15">
        <f t="shared" si="1"/>
        <v>3613693.4400000009</v>
      </c>
      <c r="I15" s="15">
        <f t="shared" si="1"/>
        <v>3466581.6099999994</v>
      </c>
      <c r="J15" s="15">
        <f t="shared" si="1"/>
        <v>208963.41</v>
      </c>
      <c r="K15" s="15">
        <f t="shared" si="1"/>
        <v>35720573.039999999</v>
      </c>
      <c r="L15" s="15">
        <f t="shared" si="1"/>
        <v>18835400</v>
      </c>
      <c r="M15" s="15">
        <f>SUM(M4:M14)</f>
        <v>208012333.02999997</v>
      </c>
      <c r="N15" s="9"/>
      <c r="O15" s="16"/>
      <c r="P15" s="17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ht="27" customHeight="1">
      <c r="A16" s="56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9"/>
    </row>
    <row r="17" spans="1:39" s="20" customFormat="1" ht="18">
      <c r="B17" s="21"/>
      <c r="C17" s="21"/>
      <c r="D17" s="21"/>
      <c r="E17" s="21"/>
      <c r="F17" s="21"/>
      <c r="G17" s="21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s="29" customFormat="1" ht="33" customHeight="1">
      <c r="A18" s="57" t="s">
        <v>26</v>
      </c>
      <c r="B18" s="58"/>
      <c r="C18" s="58"/>
      <c r="D18" s="24"/>
      <c r="E18" s="25" t="s">
        <v>27</v>
      </c>
      <c r="F18" s="26"/>
      <c r="G18" s="25" t="s">
        <v>28</v>
      </c>
      <c r="H18" s="27"/>
      <c r="I18" s="2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0" customFormat="1" ht="24.75" customHeight="1">
      <c r="A19" s="49" t="s">
        <v>29</v>
      </c>
      <c r="B19" s="49"/>
      <c r="C19" s="49"/>
      <c r="D19" s="30"/>
      <c r="E19" s="31">
        <v>460141554</v>
      </c>
      <c r="F19" s="32" t="s">
        <v>30</v>
      </c>
      <c r="G19" s="59">
        <f>ROUND(E19*0.24,2)-0.01</f>
        <v>110433972.94999999</v>
      </c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 s="20" customFormat="1" ht="24.75" customHeight="1">
      <c r="A20" s="49" t="s">
        <v>31</v>
      </c>
      <c r="B20" s="49"/>
      <c r="C20" s="49"/>
      <c r="D20" s="30"/>
      <c r="E20" s="31">
        <v>25667619.000000004</v>
      </c>
      <c r="F20" s="32" t="s">
        <v>32</v>
      </c>
      <c r="G20" s="59">
        <f>E20</f>
        <v>25667619.000000004</v>
      </c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39" s="20" customFormat="1" ht="24.75" customHeight="1">
      <c r="A21" s="49" t="s">
        <v>33</v>
      </c>
      <c r="B21" s="49"/>
      <c r="C21" s="49"/>
      <c r="D21" s="30"/>
      <c r="E21" s="31">
        <v>7442990</v>
      </c>
      <c r="F21" s="32" t="s">
        <v>32</v>
      </c>
      <c r="G21" s="59">
        <f>E21</f>
        <v>7442990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0" customFormat="1" ht="24.75" customHeight="1">
      <c r="A22" s="49" t="s">
        <v>4</v>
      </c>
      <c r="B22" s="49"/>
      <c r="C22" s="49"/>
      <c r="D22" s="30"/>
      <c r="E22" s="31">
        <v>3994940</v>
      </c>
      <c r="F22" s="32" t="s">
        <v>34</v>
      </c>
      <c r="G22" s="59">
        <f>E22*0.2</f>
        <v>798988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0" customFormat="1" ht="27.75" hidden="1" customHeight="1">
      <c r="A23" s="49" t="s">
        <v>5</v>
      </c>
      <c r="B23" s="49"/>
      <c r="C23" s="49"/>
      <c r="D23" s="30"/>
      <c r="E23" s="33"/>
      <c r="F23" s="32" t="s">
        <v>34</v>
      </c>
      <c r="G23" s="59">
        <v>0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0" customFormat="1" ht="24" customHeight="1">
      <c r="A24" s="49" t="s">
        <v>6</v>
      </c>
      <c r="B24" s="49"/>
      <c r="C24" s="49"/>
      <c r="D24" s="30"/>
      <c r="E24" s="31">
        <v>9117758</v>
      </c>
      <c r="F24" s="32" t="s">
        <v>34</v>
      </c>
      <c r="G24" s="59">
        <f t="shared" ref="G24" si="2">E24*0.2</f>
        <v>1823551.6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0" customFormat="1" ht="27" customHeight="1">
      <c r="A25" s="49" t="s">
        <v>7</v>
      </c>
      <c r="B25" s="49"/>
      <c r="C25" s="49"/>
      <c r="D25" s="30"/>
      <c r="E25" s="31">
        <v>15057056</v>
      </c>
      <c r="F25" s="32" t="s">
        <v>30</v>
      </c>
      <c r="G25" s="59">
        <f>E25*0.24</f>
        <v>3613693.44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0" customFormat="1" ht="47.25" customHeight="1">
      <c r="A26" s="49" t="s">
        <v>8</v>
      </c>
      <c r="B26" s="49"/>
      <c r="C26" s="49"/>
      <c r="D26" s="30"/>
      <c r="E26" s="31">
        <v>17332908</v>
      </c>
      <c r="F26" s="32" t="s">
        <v>34</v>
      </c>
      <c r="G26" s="59">
        <f>E26*0.2</f>
        <v>3466581.6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0" customFormat="1" ht="45.75" customHeight="1">
      <c r="A27" s="49" t="s">
        <v>9</v>
      </c>
      <c r="B27" s="49"/>
      <c r="C27" s="49"/>
      <c r="D27" s="30"/>
      <c r="E27" s="33">
        <v>1044817</v>
      </c>
      <c r="F27" s="32" t="s">
        <v>34</v>
      </c>
      <c r="G27" s="59">
        <f>E27*0.2</f>
        <v>208963.40000000002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0" customFormat="1" ht="32.25" customHeight="1">
      <c r="A28" s="49" t="s">
        <v>10</v>
      </c>
      <c r="B28" s="49"/>
      <c r="C28" s="49"/>
      <c r="D28" s="30"/>
      <c r="E28" s="31">
        <v>148835721</v>
      </c>
      <c r="F28" s="32" t="s">
        <v>30</v>
      </c>
      <c r="G28" s="59">
        <f>E28*0.24</f>
        <v>35720573.039999999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0" customFormat="1" ht="32.25" customHeight="1">
      <c r="A29" s="34" t="s">
        <v>11</v>
      </c>
      <c r="B29" s="34"/>
      <c r="C29" s="34"/>
      <c r="D29" s="30"/>
      <c r="E29" s="35">
        <v>52790626</v>
      </c>
      <c r="F29" s="32"/>
      <c r="G29" s="60">
        <v>18835400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0" customFormat="1" ht="29.25" customHeight="1" thickBot="1">
      <c r="A30" s="50" t="s">
        <v>24</v>
      </c>
      <c r="B30" s="50"/>
      <c r="C30" s="50"/>
      <c r="D30" s="36"/>
      <c r="E30" s="37">
        <f>SUM(E19:E29)</f>
        <v>741425989</v>
      </c>
      <c r="F30" s="38"/>
      <c r="G30" s="37">
        <f>SUM(G19:G29)</f>
        <v>208012333.02999997</v>
      </c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s="20" customFormat="1" ht="18.75" thickTop="1">
      <c r="A31" s="22"/>
      <c r="B31" s="22"/>
      <c r="C31" s="22"/>
      <c r="D31" s="22"/>
      <c r="E31" s="22"/>
      <c r="F31" s="22"/>
      <c r="G31" s="22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>
      <c r="A32" s="39"/>
      <c r="B32" s="39"/>
      <c r="C32" s="39"/>
      <c r="D32" s="39"/>
      <c r="E32" s="39"/>
      <c r="F32" s="39"/>
      <c r="G32" s="39"/>
      <c r="H32" s="39"/>
      <c r="I32" s="39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</row>
    <row r="34" spans="1:10" ht="18">
      <c r="A34" s="48"/>
      <c r="B34" s="48"/>
      <c r="C34" s="48"/>
      <c r="D34" s="40"/>
      <c r="E34" s="41"/>
      <c r="F34" s="42"/>
      <c r="G34" s="41"/>
      <c r="H34" s="41"/>
      <c r="I34" s="42"/>
      <c r="J34" s="41"/>
    </row>
    <row r="35" spans="1:10" ht="18">
      <c r="A35" s="48"/>
      <c r="B35" s="48"/>
      <c r="C35" s="48"/>
      <c r="D35" s="40"/>
      <c r="E35" s="41"/>
      <c r="F35" s="42"/>
      <c r="G35" s="41"/>
      <c r="H35" s="41"/>
      <c r="I35" s="42"/>
      <c r="J35" s="41"/>
    </row>
    <row r="36" spans="1:10" s="1" customFormat="1" ht="18">
      <c r="A36" s="48"/>
      <c r="B36" s="48"/>
      <c r="C36" s="48"/>
      <c r="D36" s="40"/>
      <c r="E36" s="41"/>
      <c r="F36" s="42"/>
      <c r="G36" s="41"/>
      <c r="H36" s="41"/>
      <c r="I36" s="42"/>
      <c r="J36" s="41"/>
    </row>
    <row r="37" spans="1:10" s="1" customFormat="1" ht="18">
      <c r="A37" s="48"/>
      <c r="B37" s="48"/>
      <c r="C37" s="48"/>
      <c r="D37" s="40"/>
      <c r="E37" s="41"/>
      <c r="F37" s="42"/>
      <c r="G37" s="41"/>
      <c r="H37" s="41"/>
      <c r="I37" s="42"/>
      <c r="J37" s="41"/>
    </row>
    <row r="38" spans="1:10" s="1" customFormat="1" ht="18">
      <c r="A38" s="48"/>
      <c r="B38" s="48"/>
      <c r="C38" s="48"/>
      <c r="D38" s="40"/>
      <c r="E38" s="41"/>
      <c r="F38" s="42"/>
      <c r="G38" s="41"/>
      <c r="H38" s="41"/>
      <c r="I38" s="42"/>
      <c r="J38" s="41"/>
    </row>
    <row r="39" spans="1:10" s="1" customFormat="1" ht="18">
      <c r="A39" s="48"/>
      <c r="B39" s="48"/>
      <c r="C39" s="48"/>
      <c r="D39" s="40"/>
      <c r="E39" s="41"/>
      <c r="F39" s="42"/>
      <c r="G39" s="41"/>
      <c r="H39" s="41"/>
      <c r="I39" s="42"/>
      <c r="J39" s="41"/>
    </row>
    <row r="40" spans="1:10" s="1" customFormat="1" ht="18">
      <c r="A40" s="48"/>
      <c r="B40" s="48"/>
      <c r="C40" s="48"/>
      <c r="D40" s="40"/>
      <c r="E40" s="41"/>
      <c r="F40" s="42"/>
      <c r="G40" s="41"/>
      <c r="H40" s="41"/>
      <c r="I40" s="42"/>
      <c r="J40" s="41"/>
    </row>
    <row r="41" spans="1:10" s="1" customFormat="1" ht="18">
      <c r="A41" s="48"/>
      <c r="B41" s="48"/>
      <c r="C41" s="48"/>
      <c r="D41" s="40"/>
      <c r="E41" s="41"/>
      <c r="F41" s="42"/>
      <c r="G41" s="41"/>
      <c r="H41" s="41"/>
      <c r="I41" s="42"/>
      <c r="J41" s="41"/>
    </row>
    <row r="42" spans="1:10" s="1" customFormat="1" ht="18">
      <c r="A42" s="48"/>
      <c r="B42" s="48"/>
      <c r="C42" s="48"/>
      <c r="D42" s="43"/>
      <c r="E42" s="41"/>
      <c r="F42" s="42"/>
      <c r="G42" s="41"/>
      <c r="H42" s="41"/>
      <c r="I42" s="42"/>
      <c r="J42" s="41"/>
    </row>
    <row r="43" spans="1:10" s="1" customFormat="1" ht="18">
      <c r="A43" s="48"/>
      <c r="B43" s="48"/>
      <c r="C43" s="48"/>
      <c r="D43" s="40"/>
      <c r="E43" s="41"/>
      <c r="F43" s="42"/>
      <c r="G43" s="41"/>
      <c r="H43" s="41"/>
      <c r="I43" s="42"/>
      <c r="J43" s="41"/>
    </row>
    <row r="44" spans="1:10" s="1" customFormat="1" ht="18">
      <c r="A44" s="39"/>
      <c r="B44" s="39"/>
      <c r="C44" s="39"/>
      <c r="D44" s="44"/>
      <c r="E44" s="44"/>
      <c r="F44" s="44"/>
      <c r="G44" s="44"/>
      <c r="H44" s="44"/>
      <c r="I44" s="44"/>
      <c r="J44" s="44"/>
    </row>
    <row r="45" spans="1:10" s="1" customFormat="1" ht="15.75">
      <c r="A45" s="39"/>
      <c r="B45" s="39"/>
      <c r="C45" s="39"/>
      <c r="D45" s="45"/>
      <c r="E45" s="45"/>
      <c r="F45" s="41"/>
      <c r="G45" s="41"/>
      <c r="H45" s="41"/>
      <c r="I45" s="42"/>
    </row>
    <row r="46" spans="1:10" ht="15.75">
      <c r="D46" s="46"/>
      <c r="E46" s="46"/>
      <c r="F46" s="46"/>
      <c r="G46" s="46"/>
      <c r="I46" s="47"/>
    </row>
  </sheetData>
  <mergeCells count="36"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6:K16"/>
    <mergeCell ref="A18:C18"/>
    <mergeCell ref="A35:C35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0:C30"/>
    <mergeCell ref="A34:C34"/>
    <mergeCell ref="A42:C42"/>
    <mergeCell ref="A43:C43"/>
    <mergeCell ref="A36:C36"/>
    <mergeCell ref="A37:C37"/>
    <mergeCell ref="A38:C38"/>
    <mergeCell ref="A39:C39"/>
    <mergeCell ref="A40:C40"/>
    <mergeCell ref="A41:C41"/>
  </mergeCells>
  <printOptions horizontalCentered="1"/>
  <pageMargins left="0.52" right="0.15748031496062992" top="0.31496062992125984" bottom="0.74803149606299213" header="0.31496062992125984" footer="0.31496062992125984"/>
  <pageSetup scale="33" orientation="landscape" r:id="rId1"/>
  <ignoredErrors>
    <ignoredError sqref="G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2018-03-08T18:26:44Z</cp:lastPrinted>
  <dcterms:created xsi:type="dcterms:W3CDTF">2018-03-06T20:03:59Z</dcterms:created>
  <dcterms:modified xsi:type="dcterms:W3CDTF">2018-03-08T18:31:14Z</dcterms:modified>
</cp:coreProperties>
</file>