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calcChain+xml" PartName="/xl/calcChain.xml"/>
  <Override ContentType="application/vnd.openxmlformats-package.core-properties+xml" PartName="/docProps/core.xml"/>
  <Override ContentType="application/vnd.openxmlformats-officedocument.extended-properties+xml" PartName="/docProps/app.xml"/>
  <Default ContentType="image/jpeg" Extension="jpeg"/>
  <Override ContentType="application/vnd.openxmlformats-officedocument.custom-properties+xml" PartName="/docProps/custom.xml"/>
</Types>
</file>

<file path=_rels/.rels><?xml version="1.0" encoding="UTF-8" standalone="yes" ?><Relationships xmlns="http://schemas.openxmlformats.org/package/2006/relationships"><Relationship Id="rId3" Target="docProps/app.xml" Type="http://schemas.openxmlformats.org/officeDocument/2006/relationships/extended-properties"/><Relationship Id="rId2" Target="docProps/core.xml" Type="http://schemas.openxmlformats.org/package/2006/relationships/metadata/core-properties"/><Relationship Id="rId1" Target="xl/workbook.xml" Type="http://schemas.openxmlformats.org/officeDocument/2006/relationships/officeDocument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ula\Desktop\CALCULO DE PARTICIPACIONES 2019\FEBRERO\"/>
    </mc:Choice>
  </mc:AlternateContent>
  <bookViews>
    <workbookView xWindow="0" yWindow="0" windowWidth="20490" windowHeight="7665"/>
  </bookViews>
  <sheets>
    <sheet name="PORTAL SEFIN 2DO AJUSTE 2018" sheetId="1" r:id="rId1"/>
  </sheets>
  <definedNames>
    <definedName name="_xlnm.Print_Area" localSheetId="0">'PORTAL SEFIN 2DO AJUSTE 2018'!$A$1:$N$30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E29" i="1"/>
  <c r="C16" i="1" l="1"/>
  <c r="G24" i="1" l="1"/>
  <c r="G23" i="1"/>
  <c r="G28" i="1" l="1"/>
  <c r="G27" i="1"/>
  <c r="G26" i="1"/>
  <c r="L16" i="1"/>
  <c r="K16" i="1"/>
  <c r="J16" i="1"/>
  <c r="I16" i="1"/>
  <c r="H16" i="1"/>
  <c r="F16" i="1"/>
  <c r="E16" i="1"/>
  <c r="G16" i="1"/>
  <c r="G25" i="1" s="1"/>
  <c r="D16" i="1"/>
  <c r="G22" i="1" s="1"/>
  <c r="G21" i="1" l="1"/>
  <c r="M6" i="1"/>
  <c r="M7" i="1"/>
  <c r="B16" i="1"/>
  <c r="G20" i="1" s="1"/>
  <c r="M9" i="1"/>
  <c r="M10" i="1"/>
  <c r="M11" i="1"/>
  <c r="M12" i="1"/>
  <c r="M13" i="1"/>
  <c r="M14" i="1"/>
  <c r="M15" i="1"/>
  <c r="M8" i="1"/>
  <c r="M16" i="1" l="1"/>
  <c r="G29" i="1"/>
</calcChain>
</file>

<file path=xl/sharedStrings.xml><?xml version="1.0" encoding="utf-8"?>
<sst xmlns="http://schemas.openxmlformats.org/spreadsheetml/2006/main" count="49" uniqueCount="36">
  <si>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</si>
  <si>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</si>
  <si>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</si>
  <si>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</si>
  <si>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</si>
  <si>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</si>
  <si>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</si>
  <si>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</si>
  <si>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</si>
  <si>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</si>
  <si>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</si>
  <si>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</si>
  <si>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</si>
  <si>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</si>
  <si>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</si>
  <si>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</si>
  <si>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</si>
  <si>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</si>
  <si>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</si>
  <si>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</si>
  <si>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</si>
  <si>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</si>
  <si>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</si>
  <si>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</si>
  <si>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</si>
  <si>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</si>
  <si>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</si>
  <si>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</si>
  <si>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</si>
  <si>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</si>
  <si>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</si>
  <si>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</si>
  <si>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</si>
  <si>
    <t>TERCER AJUSTE CUATRIMESTRAL 2018</t>
  </si>
  <si>
    <t>FEBRERO 2019</t>
  </si>
  <si>
    <t>PARTICIPACIONES A MUNICIPIOS FEBRERO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</si>
</sst>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3" applyFont="1" applyFill="1"/>
    <xf numFmtId="0" fontId="3" fillId="0" borderId="0" xfId="3" applyFont="1"/>
    <xf numFmtId="0" fontId="2" fillId="2" borderId="1" xfId="3" applyFont="1" applyFill="1" applyBorder="1" applyAlignment="1">
      <alignment horizontal="center" vertical="center"/>
    </xf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3" fontId="10" fillId="2" borderId="3" xfId="4" applyNumberFormat="1" applyFont="1" applyFill="1" applyBorder="1" applyAlignment="1">
      <alignment horizontal="center" vertical="center"/>
    </xf>
    <xf numFmtId="0" fontId="11" fillId="2" borderId="3" xfId="3" applyFont="1" applyFill="1" applyBorder="1"/>
    <xf numFmtId="3" fontId="3" fillId="2" borderId="0" xfId="3" applyNumberFormat="1" applyFont="1" applyFill="1"/>
    <xf numFmtId="44" fontId="12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3" fontId="10" fillId="5" borderId="3" xfId="4" applyNumberFormat="1" applyFont="1" applyFill="1" applyBorder="1" applyAlignment="1">
      <alignment horizontal="center" vertical="center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1" fillId="2" borderId="0" xfId="3" applyFont="1" applyFill="1"/>
    <xf numFmtId="3" fontId="11" fillId="2" borderId="0" xfId="3" applyNumberFormat="1" applyFont="1" applyFill="1"/>
    <xf numFmtId="44" fontId="11" fillId="2" borderId="0" xfId="3" applyNumberFormat="1" applyFont="1" applyFill="1"/>
    <xf numFmtId="0" fontId="11" fillId="0" borderId="0" xfId="3" applyFont="1"/>
    <xf numFmtId="0" fontId="13" fillId="2" borderId="0" xfId="4" applyFont="1" applyFill="1" applyBorder="1" applyAlignment="1">
      <alignment horizontal="left" vertical="center"/>
    </xf>
    <xf numFmtId="0" fontId="12" fillId="0" borderId="0" xfId="3" applyFont="1"/>
    <xf numFmtId="0" fontId="12" fillId="2" borderId="0" xfId="3" applyFont="1" applyFill="1" applyBorder="1"/>
    <xf numFmtId="0" fontId="12" fillId="2" borderId="0" xfId="3" applyFont="1" applyFill="1"/>
    <xf numFmtId="0" fontId="15" fillId="2" borderId="0" xfId="4" applyFont="1" applyFill="1" applyBorder="1" applyAlignment="1">
      <alignment horizontal="center" vertical="center"/>
    </xf>
    <xf numFmtId="0" fontId="15" fillId="4" borderId="0" xfId="4" applyFont="1" applyFill="1" applyBorder="1" applyAlignment="1">
      <alignment horizontal="center" vertical="center"/>
    </xf>
    <xf numFmtId="0" fontId="15" fillId="2" borderId="0" xfId="4" applyFont="1" applyFill="1" applyBorder="1" applyAlignment="1">
      <alignment vertical="center"/>
    </xf>
    <xf numFmtId="0" fontId="16" fillId="2" borderId="0" xfId="3" applyFont="1" applyFill="1" applyBorder="1"/>
    <xf numFmtId="0" fontId="16" fillId="2" borderId="0" xfId="3" applyFont="1" applyFill="1"/>
    <xf numFmtId="0" fontId="16" fillId="0" borderId="0" xfId="3" applyFont="1"/>
    <xf numFmtId="0" fontId="13" fillId="2" borderId="0" xfId="4" applyFont="1" applyFill="1" applyBorder="1" applyAlignment="1" applyProtection="1">
      <alignment horizontal="left" vertical="center" wrapText="1"/>
    </xf>
    <xf numFmtId="0" fontId="14" fillId="2" borderId="0" xfId="4" applyFont="1" applyFill="1" applyBorder="1" applyAlignment="1" applyProtection="1">
      <alignment horizontal="center" vertical="center" wrapText="1"/>
    </xf>
    <xf numFmtId="0" fontId="3" fillId="2" borderId="0" xfId="3" applyFont="1" applyFill="1" applyBorder="1"/>
    <xf numFmtId="164" fontId="12" fillId="2" borderId="0" xfId="1" applyNumberFormat="1" applyFont="1" applyFill="1" applyBorder="1"/>
    <xf numFmtId="164" fontId="8" fillId="2" borderId="0" xfId="1" applyNumberFormat="1" applyFont="1" applyFill="1" applyBorder="1"/>
    <xf numFmtId="164" fontId="19" fillId="2" borderId="0" xfId="1" applyNumberFormat="1" applyFont="1" applyFill="1" applyBorder="1"/>
    <xf numFmtId="164" fontId="12" fillId="2" borderId="0" xfId="1" applyNumberFormat="1" applyFont="1" applyFill="1"/>
    <xf numFmtId="164" fontId="20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1" fillId="2" borderId="0" xfId="3" applyFont="1" applyFill="1"/>
    <xf numFmtId="165" fontId="10" fillId="2" borderId="3" xfId="4" applyNumberFormat="1" applyFont="1" applyFill="1" applyBorder="1" applyAlignment="1">
      <alignment horizontal="center" vertical="center"/>
    </xf>
    <xf numFmtId="165" fontId="10" fillId="5" borderId="3" xfId="4" applyNumberFormat="1" applyFont="1" applyFill="1" applyBorder="1" applyAlignment="1">
      <alignment horizontal="center" vertical="center"/>
    </xf>
    <xf numFmtId="166" fontId="5" fillId="2" borderId="0" xfId="5" applyNumberFormat="1" applyFont="1" applyFill="1" applyBorder="1" applyAlignment="1">
      <alignment vertical="center"/>
    </xf>
    <xf numFmtId="166" fontId="5" fillId="2" borderId="0" xfId="6" applyNumberFormat="1" applyFont="1" applyFill="1" applyBorder="1" applyAlignment="1">
      <alignment horizontal="center" vertical="center"/>
    </xf>
    <xf numFmtId="166" fontId="6" fillId="2" borderId="6" xfId="5" applyNumberFormat="1" applyFont="1" applyFill="1" applyBorder="1" applyAlignment="1">
      <alignment vertical="center"/>
    </xf>
    <xf numFmtId="166" fontId="6" fillId="2" borderId="0" xfId="5" applyNumberFormat="1" applyFont="1" applyFill="1" applyBorder="1" applyAlignment="1">
      <alignment vertical="center"/>
    </xf>
    <xf numFmtId="165" fontId="9" fillId="2" borderId="3" xfId="4" applyNumberFormat="1" applyFont="1" applyFill="1" applyBorder="1" applyAlignment="1">
      <alignment horizontal="center" vertical="center"/>
    </xf>
    <xf numFmtId="165" fontId="9" fillId="5" borderId="3" xfId="4" applyNumberFormat="1" applyFont="1" applyFill="1" applyBorder="1" applyAlignment="1">
      <alignment horizontal="center" vertical="center"/>
    </xf>
    <xf numFmtId="165" fontId="5" fillId="2" borderId="0" xfId="5" applyNumberFormat="1" applyFont="1" applyFill="1" applyBorder="1" applyAlignment="1">
      <alignment vertical="center"/>
    </xf>
    <xf numFmtId="165" fontId="6" fillId="2" borderId="6" xfId="5" applyNumberFormat="1" applyFont="1" applyFill="1" applyBorder="1" applyAlignment="1">
      <alignment vertical="center"/>
    </xf>
    <xf numFmtId="0" fontId="22" fillId="2" borderId="0" xfId="3" applyFont="1" applyFill="1" applyBorder="1"/>
    <xf numFmtId="0" fontId="14" fillId="2" borderId="0" xfId="4" applyFont="1" applyFill="1" applyBorder="1" applyAlignment="1">
      <alignment vertical="center" wrapText="1"/>
    </xf>
    <xf numFmtId="0" fontId="13" fillId="2" borderId="0" xfId="4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>
      <alignment horizontal="left" vertical="center"/>
    </xf>
    <xf numFmtId="0" fontId="17" fillId="2" borderId="0" xfId="4" applyFont="1" applyFill="1" applyBorder="1" applyAlignment="1" applyProtection="1">
      <alignment horizontal="left" vertical="center" wrapText="1"/>
    </xf>
    <xf numFmtId="0" fontId="18" fillId="2" borderId="0" xfId="4" applyFont="1" applyFill="1" applyBorder="1" applyAlignment="1" applyProtection="1">
      <alignment horizontal="center" vertical="center" wrapText="1"/>
    </xf>
    <xf numFmtId="49" fontId="15" fillId="4" borderId="0" xfId="4" quotePrefix="1" applyNumberFormat="1" applyFont="1" applyFill="1" applyBorder="1" applyAlignment="1">
      <alignment horizontal="center" vertical="center"/>
    </xf>
    <xf numFmtId="49" fontId="15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</cellXfs>
  <cellStyles count="8">
    <cellStyle name="Millares" xfId="1" builtinId="3"/>
    <cellStyle name="Moneda" xfId="2" builtinId="4"/>
    <cellStyle name="Moneda 2" xfId="5"/>
    <cellStyle name="Moneda 2 2" xfId="7"/>
    <cellStyle name="Normal" xfId="0" builtinId="0"/>
    <cellStyle name="Normal 12 2" xfId="3"/>
    <cellStyle name="Normal 2" xfId="4"/>
    <cellStyle name="Porcentu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 ?><Relationships xmlns="http://schemas.openxmlformats.org/package/2006/relationships"><Relationship Id="rId2" Target="../media/image2.png" Type="http://schemas.openxmlformats.org/officeDocument/2006/relationships/image"/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1</xdr:row>
      <xdr:rowOff>233633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793858</xdr:colOff>
      <xdr:row>1</xdr:row>
      <xdr:rowOff>371892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07625" y="0"/>
          <a:ext cx="1555858" cy="1914942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28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19</xdr:row>
      <xdr:rowOff>287547</xdr:rowOff>
    </xdr:from>
    <xdr:to>
      <xdr:col>6</xdr:col>
      <xdr:colOff>1651197</xdr:colOff>
      <xdr:row>20</xdr:row>
      <xdr:rowOff>17245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21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287547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45"/>
  <sheetViews>
    <sheetView tabSelected="1" topLeftCell="A10" zoomScale="53" zoomScaleNormal="53" workbookViewId="0">
      <selection activeCell="A2" sqref="A2:M2"/>
    </sheetView>
  </sheetViews>
  <sheetFormatPr baseColWidth="10" defaultRowHeight="14.25" x14ac:dyDescent="0.2"/>
  <cols>
    <col min="1" max="1" width="29" style="1" customWidth="1"/>
    <col min="2" max="2" width="27.85546875" style="1" customWidth="1"/>
    <col min="3" max="3" width="23.5703125" style="1" customWidth="1"/>
    <col min="4" max="4" width="19.57031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23.85546875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39" ht="121.5" customHeight="1" thickBot="1" x14ac:dyDescent="0.25">
      <c r="A1" s="59" t="s">
        <v>35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39" ht="58.5" customHeight="1" thickBot="1" x14ac:dyDescent="0.25">
      <c r="A2" s="60" t="s">
        <v>33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3"/>
    </row>
    <row r="3" spans="1:39" s="5" customFormat="1" ht="56.25" customHeight="1" thickBot="1" x14ac:dyDescent="0.35">
      <c r="A3" s="61" t="s">
        <v>0</v>
      </c>
      <c r="B3" s="61" t="s">
        <v>1</v>
      </c>
      <c r="C3" s="61" t="s">
        <v>2</v>
      </c>
      <c r="D3" s="61"/>
      <c r="E3" s="61" t="s">
        <v>3</v>
      </c>
      <c r="F3" s="61" t="s">
        <v>4</v>
      </c>
      <c r="G3" s="61" t="s">
        <v>5</v>
      </c>
      <c r="H3" s="61" t="s">
        <v>6</v>
      </c>
      <c r="I3" s="61" t="s">
        <v>7</v>
      </c>
      <c r="J3" s="61" t="s">
        <v>8</v>
      </c>
      <c r="K3" s="61" t="s">
        <v>9</v>
      </c>
      <c r="L3" s="62" t="s">
        <v>10</v>
      </c>
      <c r="M3" s="64" t="s">
        <v>11</v>
      </c>
      <c r="N3" s="4"/>
    </row>
    <row r="4" spans="1:39" s="5" customFormat="1" ht="66.75" customHeight="1" thickBot="1" x14ac:dyDescent="0.35">
      <c r="A4" s="61"/>
      <c r="B4" s="61"/>
      <c r="C4" s="6">
        <v>0.7</v>
      </c>
      <c r="D4" s="6">
        <v>0.3</v>
      </c>
      <c r="E4" s="61"/>
      <c r="F4" s="61"/>
      <c r="G4" s="61"/>
      <c r="H4" s="61"/>
      <c r="I4" s="61"/>
      <c r="J4" s="61"/>
      <c r="K4" s="61"/>
      <c r="L4" s="63"/>
      <c r="M4" s="64"/>
      <c r="N4" s="4"/>
    </row>
    <row r="5" spans="1:39" ht="29.25" customHeight="1" thickBot="1" x14ac:dyDescent="0.4">
      <c r="A5" s="7" t="s">
        <v>12</v>
      </c>
      <c r="B5" s="41">
        <v>676878.93</v>
      </c>
      <c r="C5" s="41">
        <v>-49068.81</v>
      </c>
      <c r="D5" s="41">
        <v>39092.1</v>
      </c>
      <c r="E5" s="8">
        <v>0</v>
      </c>
      <c r="F5" s="8">
        <v>0</v>
      </c>
      <c r="G5" s="41">
        <v>24808.95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47">
        <f>SUM(B5:L5)</f>
        <v>691711.17</v>
      </c>
      <c r="N5" s="9">
        <v>7325624.5840751091</v>
      </c>
      <c r="Q5" s="10"/>
      <c r="R5" s="11"/>
    </row>
    <row r="6" spans="1:39" ht="29.25" customHeight="1" thickBot="1" x14ac:dyDescent="0.4">
      <c r="A6" s="12" t="s">
        <v>13</v>
      </c>
      <c r="B6" s="42">
        <v>1239233.3700000001</v>
      </c>
      <c r="C6" s="42">
        <v>5638.25</v>
      </c>
      <c r="D6" s="42">
        <v>85125.6</v>
      </c>
      <c r="E6" s="13">
        <v>0</v>
      </c>
      <c r="F6" s="13">
        <v>0</v>
      </c>
      <c r="G6" s="42">
        <v>37568.54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48">
        <f t="shared" ref="M6:M15" si="0">SUM(B6:L6)</f>
        <v>1367565.7600000002</v>
      </c>
      <c r="N6" s="9">
        <v>10087148.153269671</v>
      </c>
      <c r="Q6" s="10"/>
      <c r="R6" s="11"/>
    </row>
    <row r="7" spans="1:39" ht="29.25" customHeight="1" thickBot="1" x14ac:dyDescent="0.4">
      <c r="A7" s="7" t="s">
        <v>14</v>
      </c>
      <c r="B7" s="41">
        <v>7959212.7599999998</v>
      </c>
      <c r="C7" s="41">
        <v>723993.66</v>
      </c>
      <c r="D7" s="41">
        <v>365640.35</v>
      </c>
      <c r="E7" s="8">
        <v>0</v>
      </c>
      <c r="F7" s="8">
        <v>0</v>
      </c>
      <c r="G7" s="41">
        <v>184727.39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47">
        <f t="shared" si="0"/>
        <v>9233574.1600000001</v>
      </c>
      <c r="N7" s="9">
        <v>38195681.677823335</v>
      </c>
      <c r="Q7" s="10"/>
      <c r="R7" s="11"/>
    </row>
    <row r="8" spans="1:39" ht="29.25" customHeight="1" thickBot="1" x14ac:dyDescent="0.4">
      <c r="A8" s="12" t="s">
        <v>15</v>
      </c>
      <c r="B8" s="42">
        <v>1017938.59</v>
      </c>
      <c r="C8" s="42">
        <v>-29866.75</v>
      </c>
      <c r="D8" s="42">
        <v>50287.83</v>
      </c>
      <c r="E8" s="13">
        <v>0</v>
      </c>
      <c r="F8" s="13">
        <v>0</v>
      </c>
      <c r="G8" s="42">
        <v>33696.92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48">
        <f t="shared" si="0"/>
        <v>1072056.5899999999</v>
      </c>
      <c r="N8" s="9">
        <v>9452981.5911252405</v>
      </c>
      <c r="Q8" s="10"/>
      <c r="R8" s="11"/>
    </row>
    <row r="9" spans="1:39" ht="29.25" customHeight="1" thickBot="1" x14ac:dyDescent="0.4">
      <c r="A9" s="7" t="s">
        <v>16</v>
      </c>
      <c r="B9" s="41">
        <v>7376305.8300000001</v>
      </c>
      <c r="C9" s="41">
        <v>661609.61</v>
      </c>
      <c r="D9" s="41">
        <v>0</v>
      </c>
      <c r="E9" s="8">
        <v>0</v>
      </c>
      <c r="F9" s="8">
        <v>0</v>
      </c>
      <c r="G9" s="41">
        <v>171968.41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47">
        <f t="shared" si="0"/>
        <v>8209883.8500000006</v>
      </c>
      <c r="N9" s="9">
        <v>46218312.012863129</v>
      </c>
      <c r="Q9" s="10"/>
      <c r="R9" s="11"/>
    </row>
    <row r="10" spans="1:39" ht="29.25" customHeight="1" thickBot="1" x14ac:dyDescent="0.4">
      <c r="A10" s="12" t="s">
        <v>17</v>
      </c>
      <c r="B10" s="42">
        <v>2051510.97</v>
      </c>
      <c r="C10" s="42">
        <v>53011.92</v>
      </c>
      <c r="D10" s="42">
        <v>122336.37</v>
      </c>
      <c r="E10" s="13">
        <v>0</v>
      </c>
      <c r="F10" s="13">
        <v>0</v>
      </c>
      <c r="G10" s="42">
        <v>58601.38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48">
        <f t="shared" si="0"/>
        <v>2285460.64</v>
      </c>
      <c r="N10" s="9">
        <v>14290485.743763685</v>
      </c>
      <c r="Q10" s="10"/>
      <c r="R10" s="11"/>
    </row>
    <row r="11" spans="1:39" ht="29.25" customHeight="1" thickBot="1" x14ac:dyDescent="0.4">
      <c r="A11" s="7" t="s">
        <v>18</v>
      </c>
      <c r="B11" s="41">
        <v>1309836.54</v>
      </c>
      <c r="C11" s="41">
        <v>-15609.02</v>
      </c>
      <c r="D11" s="41">
        <v>81863.8</v>
      </c>
      <c r="E11" s="8">
        <v>0</v>
      </c>
      <c r="F11" s="8">
        <v>0</v>
      </c>
      <c r="G11" s="41">
        <v>41482.75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47">
        <f t="shared" si="0"/>
        <v>1417574.07</v>
      </c>
      <c r="N11" s="9">
        <v>10532812.624183219</v>
      </c>
      <c r="Q11" s="10"/>
      <c r="R11" s="11"/>
    </row>
    <row r="12" spans="1:39" ht="29.25" customHeight="1" thickBot="1" x14ac:dyDescent="0.4">
      <c r="A12" s="12" t="s">
        <v>19</v>
      </c>
      <c r="B12" s="42">
        <v>672183.16</v>
      </c>
      <c r="C12" s="42">
        <v>-42590.16</v>
      </c>
      <c r="D12" s="42">
        <v>32478</v>
      </c>
      <c r="E12" s="13">
        <v>0</v>
      </c>
      <c r="F12" s="13">
        <v>0</v>
      </c>
      <c r="G12" s="42">
        <v>24132.03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48">
        <f t="shared" si="0"/>
        <v>686203.03</v>
      </c>
      <c r="N12" s="9">
        <v>6514633.5508965496</v>
      </c>
      <c r="Q12" s="10"/>
      <c r="R12" s="11"/>
    </row>
    <row r="13" spans="1:39" ht="29.25" customHeight="1" thickBot="1" x14ac:dyDescent="0.4">
      <c r="A13" s="7" t="s">
        <v>20</v>
      </c>
      <c r="B13" s="41">
        <v>938344.4</v>
      </c>
      <c r="C13" s="41">
        <v>-30712.42</v>
      </c>
      <c r="D13" s="41">
        <v>52733.91</v>
      </c>
      <c r="E13" s="8">
        <v>0</v>
      </c>
      <c r="F13" s="8">
        <v>0</v>
      </c>
      <c r="G13" s="41">
        <v>31323.72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47">
        <f t="shared" si="0"/>
        <v>991689.61</v>
      </c>
      <c r="N13" s="9">
        <v>8058342.1908190576</v>
      </c>
      <c r="Q13" s="10"/>
      <c r="R13" s="11"/>
    </row>
    <row r="14" spans="1:39" ht="29.25" customHeight="1" thickBot="1" x14ac:dyDescent="0.4">
      <c r="A14" s="12" t="s">
        <v>21</v>
      </c>
      <c r="B14" s="42">
        <v>329126.71999999997</v>
      </c>
      <c r="C14" s="42">
        <v>-165399.82</v>
      </c>
      <c r="D14" s="42">
        <v>11324.81</v>
      </c>
      <c r="E14" s="13">
        <v>0</v>
      </c>
      <c r="F14" s="13">
        <v>0</v>
      </c>
      <c r="G14" s="42">
        <v>23703.54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48">
        <f t="shared" si="0"/>
        <v>198755.24999999997</v>
      </c>
      <c r="N14" s="9">
        <v>7138102.7492167363</v>
      </c>
      <c r="Q14" s="10"/>
      <c r="R14" s="11"/>
    </row>
    <row r="15" spans="1:39" ht="29.25" customHeight="1" thickBot="1" x14ac:dyDescent="0.4">
      <c r="A15" s="7" t="s">
        <v>22</v>
      </c>
      <c r="B15" s="41">
        <v>314419.03999999998</v>
      </c>
      <c r="C15" s="41">
        <v>-98686.1</v>
      </c>
      <c r="D15" s="41">
        <v>14654.95</v>
      </c>
      <c r="E15" s="8">
        <v>0</v>
      </c>
      <c r="F15" s="8">
        <v>0</v>
      </c>
      <c r="G15" s="41">
        <v>17765.59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47">
        <f t="shared" si="0"/>
        <v>248153.47999999998</v>
      </c>
      <c r="N15" s="9">
        <v>5572340.8719642879</v>
      </c>
      <c r="Q15" s="10"/>
      <c r="R15" s="11"/>
    </row>
    <row r="16" spans="1:39" s="19" customFormat="1" ht="42.75" customHeight="1" thickBot="1" x14ac:dyDescent="0.4">
      <c r="A16" s="14" t="s">
        <v>23</v>
      </c>
      <c r="B16" s="15">
        <f>SUM(B5:B15)</f>
        <v>23884990.309999995</v>
      </c>
      <c r="C16" s="15">
        <f>SUM(C5:C15)</f>
        <v>1012320.36</v>
      </c>
      <c r="D16" s="15">
        <f t="shared" ref="D16:L16" si="1">SUM(D5:D15)</f>
        <v>855537.72000000009</v>
      </c>
      <c r="E16" s="15">
        <f t="shared" si="1"/>
        <v>0</v>
      </c>
      <c r="F16" s="15">
        <f t="shared" si="1"/>
        <v>0</v>
      </c>
      <c r="G16" s="15">
        <f t="shared" si="1"/>
        <v>649779.22</v>
      </c>
      <c r="H16" s="15">
        <f t="shared" si="1"/>
        <v>0</v>
      </c>
      <c r="I16" s="15">
        <f t="shared" si="1"/>
        <v>0</v>
      </c>
      <c r="J16" s="15">
        <f t="shared" si="1"/>
        <v>0</v>
      </c>
      <c r="K16" s="15">
        <f t="shared" si="1"/>
        <v>0</v>
      </c>
      <c r="L16" s="15">
        <f t="shared" si="1"/>
        <v>0</v>
      </c>
      <c r="M16" s="15">
        <f>SUM(M5:M15)</f>
        <v>26402627.610000003</v>
      </c>
      <c r="N16" s="9"/>
      <c r="O16" s="16"/>
      <c r="P16" s="17"/>
      <c r="Q16" s="16"/>
      <c r="R16" s="18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</row>
    <row r="17" spans="1:39" ht="27" customHeight="1" x14ac:dyDescent="0.2">
      <c r="A17" s="54" t="s">
        <v>24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20"/>
    </row>
    <row r="18" spans="1:39" s="21" customFormat="1" ht="18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</row>
    <row r="19" spans="1:39" s="29" customFormat="1" ht="33" customHeight="1" x14ac:dyDescent="0.35">
      <c r="A19" s="57" t="s">
        <v>34</v>
      </c>
      <c r="B19" s="58"/>
      <c r="C19" s="58"/>
      <c r="D19" s="24"/>
      <c r="E19" s="25" t="s">
        <v>25</v>
      </c>
      <c r="F19" s="26"/>
      <c r="G19" s="25" t="s">
        <v>26</v>
      </c>
      <c r="H19" s="27"/>
      <c r="I19" s="27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</row>
    <row r="20" spans="1:39" s="21" customFormat="1" ht="24.75" customHeight="1" x14ac:dyDescent="0.25">
      <c r="A20" s="55" t="s">
        <v>27</v>
      </c>
      <c r="B20" s="55"/>
      <c r="C20" s="55"/>
      <c r="D20" s="30"/>
      <c r="E20" s="43">
        <v>99520793</v>
      </c>
      <c r="F20" s="44" t="s">
        <v>28</v>
      </c>
      <c r="G20" s="49">
        <f>E20*0.24</f>
        <v>23884990.32</v>
      </c>
      <c r="H20" s="22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</row>
    <row r="21" spans="1:39" s="21" customFormat="1" ht="24.75" customHeight="1" x14ac:dyDescent="0.25">
      <c r="A21" s="55" t="s">
        <v>29</v>
      </c>
      <c r="B21" s="55"/>
      <c r="C21" s="55"/>
      <c r="D21" s="30"/>
      <c r="E21" s="43">
        <v>1012320.3532681167</v>
      </c>
      <c r="F21" s="44" t="s">
        <v>32</v>
      </c>
      <c r="G21" s="49">
        <f>E21*100%</f>
        <v>1012320.3532681167</v>
      </c>
      <c r="H21" s="22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</row>
    <row r="22" spans="1:39" s="21" customFormat="1" ht="24.75" customHeight="1" x14ac:dyDescent="0.25">
      <c r="A22" s="55" t="s">
        <v>30</v>
      </c>
      <c r="B22" s="55"/>
      <c r="C22" s="55"/>
      <c r="D22" s="30"/>
      <c r="E22" s="43">
        <v>855537.723927835</v>
      </c>
      <c r="F22" s="44" t="s">
        <v>32</v>
      </c>
      <c r="G22" s="49">
        <f>E22*100%</f>
        <v>855537.723927835</v>
      </c>
      <c r="H22" s="22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</row>
    <row r="23" spans="1:39" s="21" customFormat="1" ht="24.75" hidden="1" customHeight="1" x14ac:dyDescent="0.25">
      <c r="A23" s="55" t="s">
        <v>3</v>
      </c>
      <c r="B23" s="55"/>
      <c r="C23" s="55"/>
      <c r="D23" s="30"/>
      <c r="E23" s="43"/>
      <c r="F23" s="44" t="s">
        <v>31</v>
      </c>
      <c r="G23" s="49">
        <f>E23*0.2</f>
        <v>0</v>
      </c>
      <c r="H23" s="22"/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</row>
    <row r="24" spans="1:39" s="21" customFormat="1" ht="27.75" hidden="1" customHeight="1" x14ac:dyDescent="0.25">
      <c r="A24" s="55" t="s">
        <v>4</v>
      </c>
      <c r="B24" s="55"/>
      <c r="C24" s="55"/>
      <c r="D24" s="30"/>
      <c r="E24" s="43"/>
      <c r="F24" s="44" t="s">
        <v>31</v>
      </c>
      <c r="G24" s="49">
        <f t="shared" ref="G24:G25" si="2">E24*0.2</f>
        <v>0</v>
      </c>
      <c r="H24" s="22"/>
      <c r="I24" s="22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</row>
    <row r="25" spans="1:39" s="21" customFormat="1" ht="24" customHeight="1" x14ac:dyDescent="0.25">
      <c r="A25" s="55" t="s">
        <v>5</v>
      </c>
      <c r="B25" s="55"/>
      <c r="C25" s="55"/>
      <c r="D25" s="30"/>
      <c r="E25" s="43">
        <v>3248896</v>
      </c>
      <c r="F25" s="44" t="s">
        <v>31</v>
      </c>
      <c r="G25" s="49">
        <f t="shared" si="2"/>
        <v>649779.20000000007</v>
      </c>
      <c r="H25" s="22"/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</row>
    <row r="26" spans="1:39" s="21" customFormat="1" ht="47.25" hidden="1" customHeight="1" x14ac:dyDescent="0.25">
      <c r="A26" s="55" t="s">
        <v>7</v>
      </c>
      <c r="B26" s="55"/>
      <c r="C26" s="55"/>
      <c r="D26" s="30"/>
      <c r="E26" s="43">
        <v>0</v>
      </c>
      <c r="F26" s="44" t="s">
        <v>31</v>
      </c>
      <c r="G26" s="49">
        <f>E26*0.2</f>
        <v>0</v>
      </c>
      <c r="H26" s="22"/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</row>
    <row r="27" spans="1:39" s="21" customFormat="1" ht="45.75" hidden="1" customHeight="1" x14ac:dyDescent="0.25">
      <c r="A27" s="55" t="s">
        <v>8</v>
      </c>
      <c r="B27" s="55"/>
      <c r="C27" s="55"/>
      <c r="D27" s="30"/>
      <c r="E27" s="43">
        <v>0</v>
      </c>
      <c r="F27" s="44" t="s">
        <v>31</v>
      </c>
      <c r="G27" s="49">
        <f>E27*0.2</f>
        <v>0</v>
      </c>
      <c r="H27" s="22"/>
      <c r="I27" s="22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</row>
    <row r="28" spans="1:39" s="21" customFormat="1" ht="32.25" hidden="1" customHeight="1" x14ac:dyDescent="0.25">
      <c r="A28" s="55" t="s">
        <v>9</v>
      </c>
      <c r="B28" s="55"/>
      <c r="C28" s="55"/>
      <c r="D28" s="30"/>
      <c r="E28" s="43">
        <v>0</v>
      </c>
      <c r="F28" s="44" t="s">
        <v>28</v>
      </c>
      <c r="G28" s="49">
        <f>E28*0.24</f>
        <v>0</v>
      </c>
      <c r="H28" s="22"/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</row>
    <row r="29" spans="1:39" s="21" customFormat="1" ht="29.25" customHeight="1" thickBot="1" x14ac:dyDescent="0.3">
      <c r="A29" s="56" t="s">
        <v>23</v>
      </c>
      <c r="B29" s="56"/>
      <c r="C29" s="56"/>
      <c r="D29" s="31"/>
      <c r="E29" s="45">
        <f>SUM(E20:E28)</f>
        <v>104637547.07719596</v>
      </c>
      <c r="F29" s="46"/>
      <c r="G29" s="50">
        <f>SUM(G20:G28)</f>
        <v>26402627.597195949</v>
      </c>
      <c r="H29" s="22"/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</row>
    <row r="30" spans="1:39" s="21" customFormat="1" ht="18.75" thickTop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39" ht="31.5" customHeight="1" x14ac:dyDescent="0.3">
      <c r="A31" s="51"/>
      <c r="B31" s="32"/>
      <c r="C31" s="32"/>
      <c r="D31" s="32"/>
      <c r="E31" s="32"/>
      <c r="F31" s="32"/>
      <c r="G31" s="32"/>
      <c r="H31" s="32"/>
      <c r="I31" s="32"/>
    </row>
    <row r="32" spans="1:39" x14ac:dyDescent="0.2">
      <c r="A32" s="32"/>
      <c r="B32" s="32"/>
      <c r="C32" s="32"/>
      <c r="D32" s="32"/>
      <c r="E32" s="32"/>
      <c r="F32" s="32"/>
      <c r="G32" s="32"/>
      <c r="H32" s="32"/>
      <c r="I32" s="32"/>
    </row>
    <row r="33" spans="1:10" ht="18" x14ac:dyDescent="0.25">
      <c r="A33" s="53"/>
      <c r="B33" s="53"/>
      <c r="C33" s="53"/>
      <c r="D33" s="33"/>
      <c r="E33" s="34"/>
      <c r="F33" s="35"/>
      <c r="G33" s="34"/>
      <c r="H33" s="34"/>
      <c r="I33" s="35"/>
      <c r="J33" s="34"/>
    </row>
    <row r="34" spans="1:10" ht="18" x14ac:dyDescent="0.25">
      <c r="A34" s="53"/>
      <c r="B34" s="53"/>
      <c r="C34" s="53"/>
      <c r="D34" s="33"/>
      <c r="E34" s="34"/>
      <c r="F34" s="35"/>
      <c r="G34" s="34"/>
      <c r="H34" s="34"/>
      <c r="I34" s="35"/>
      <c r="J34" s="34"/>
    </row>
    <row r="35" spans="1:10" s="1" customFormat="1" ht="18" x14ac:dyDescent="0.25">
      <c r="A35" s="53"/>
      <c r="B35" s="53"/>
      <c r="C35" s="53"/>
      <c r="D35" s="33"/>
      <c r="E35" s="34"/>
      <c r="F35" s="35"/>
      <c r="G35" s="34"/>
      <c r="H35" s="34"/>
      <c r="I35" s="35"/>
      <c r="J35" s="34"/>
    </row>
    <row r="36" spans="1:10" s="1" customFormat="1" ht="18" x14ac:dyDescent="0.25">
      <c r="A36" s="53"/>
      <c r="B36" s="53"/>
      <c r="C36" s="53"/>
      <c r="D36" s="33"/>
      <c r="E36" s="34"/>
      <c r="F36" s="35"/>
      <c r="G36" s="34"/>
      <c r="H36" s="34"/>
      <c r="I36" s="35"/>
      <c r="J36" s="34"/>
    </row>
    <row r="37" spans="1:10" s="1" customFormat="1" ht="18" x14ac:dyDescent="0.25">
      <c r="A37" s="53"/>
      <c r="B37" s="53"/>
      <c r="C37" s="53"/>
      <c r="D37" s="33"/>
      <c r="E37" s="34"/>
      <c r="F37" s="35"/>
      <c r="G37" s="34"/>
      <c r="H37" s="34"/>
      <c r="I37" s="35"/>
      <c r="J37" s="34"/>
    </row>
    <row r="38" spans="1:10" s="1" customFormat="1" ht="18" x14ac:dyDescent="0.25">
      <c r="A38" s="53"/>
      <c r="B38" s="53"/>
      <c r="C38" s="53"/>
      <c r="D38" s="33"/>
      <c r="E38" s="34"/>
      <c r="F38" s="35"/>
      <c r="G38" s="34"/>
      <c r="H38" s="34"/>
      <c r="I38" s="35"/>
      <c r="J38" s="34"/>
    </row>
    <row r="39" spans="1:10" s="1" customFormat="1" ht="18" x14ac:dyDescent="0.25">
      <c r="A39" s="53"/>
      <c r="B39" s="53"/>
      <c r="C39" s="53"/>
      <c r="D39" s="33"/>
      <c r="E39" s="34"/>
      <c r="F39" s="35"/>
      <c r="G39" s="34"/>
      <c r="H39" s="34"/>
      <c r="I39" s="35"/>
      <c r="J39" s="34"/>
    </row>
    <row r="40" spans="1:10" s="1" customFormat="1" ht="18" x14ac:dyDescent="0.25">
      <c r="A40" s="53"/>
      <c r="B40" s="53"/>
      <c r="C40" s="53"/>
      <c r="D40" s="33"/>
      <c r="E40" s="34"/>
      <c r="F40" s="35"/>
      <c r="G40" s="34"/>
      <c r="H40" s="34"/>
      <c r="I40" s="35"/>
      <c r="J40" s="34"/>
    </row>
    <row r="41" spans="1:10" s="1" customFormat="1" ht="18" x14ac:dyDescent="0.25">
      <c r="A41" s="53"/>
      <c r="B41" s="53"/>
      <c r="C41" s="53"/>
      <c r="D41" s="36"/>
      <c r="E41" s="34"/>
      <c r="F41" s="35"/>
      <c r="G41" s="34"/>
      <c r="H41" s="34"/>
      <c r="I41" s="35"/>
      <c r="J41" s="34"/>
    </row>
    <row r="42" spans="1:10" s="1" customFormat="1" ht="18" x14ac:dyDescent="0.25">
      <c r="A42" s="53"/>
      <c r="B42" s="53"/>
      <c r="C42" s="53"/>
      <c r="D42" s="33"/>
      <c r="E42" s="34"/>
      <c r="F42" s="35"/>
      <c r="G42" s="34"/>
      <c r="H42" s="34"/>
      <c r="I42" s="35"/>
      <c r="J42" s="34"/>
    </row>
    <row r="43" spans="1:10" s="1" customFormat="1" ht="18" x14ac:dyDescent="0.25">
      <c r="A43" s="32"/>
      <c r="B43" s="32"/>
      <c r="C43" s="32"/>
      <c r="D43" s="37"/>
      <c r="E43" s="37"/>
      <c r="F43" s="37"/>
      <c r="G43" s="37"/>
      <c r="H43" s="37"/>
      <c r="I43" s="37"/>
      <c r="J43" s="37"/>
    </row>
    <row r="44" spans="1:10" s="1" customFormat="1" ht="15.75" x14ac:dyDescent="0.25">
      <c r="A44" s="32"/>
      <c r="B44" s="32"/>
      <c r="C44" s="32"/>
      <c r="D44" s="38"/>
      <c r="E44" s="38"/>
      <c r="F44" s="34"/>
      <c r="G44" s="34"/>
      <c r="H44" s="34"/>
      <c r="I44" s="35"/>
    </row>
    <row r="45" spans="1:10" ht="15.75" x14ac:dyDescent="0.25">
      <c r="D45" s="39"/>
      <c r="E45" s="39"/>
      <c r="F45" s="39"/>
      <c r="G45" s="39"/>
      <c r="I45" s="40"/>
    </row>
  </sheetData>
  <mergeCells count="36">
    <mergeCell ref="A19:C19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7:K17"/>
    <mergeCell ref="A28:C28"/>
    <mergeCell ref="A40:C40"/>
    <mergeCell ref="A41:C41"/>
    <mergeCell ref="A33:C33"/>
    <mergeCell ref="A20:C20"/>
    <mergeCell ref="A21:C21"/>
    <mergeCell ref="A22:C22"/>
    <mergeCell ref="A23:C23"/>
    <mergeCell ref="A25:C25"/>
    <mergeCell ref="A26:C26"/>
    <mergeCell ref="A27:C27"/>
    <mergeCell ref="A24:C24"/>
    <mergeCell ref="A29:C29"/>
    <mergeCell ref="A42:C42"/>
    <mergeCell ref="A34:C34"/>
    <mergeCell ref="A35:C35"/>
    <mergeCell ref="A36:C36"/>
    <mergeCell ref="A37:C37"/>
    <mergeCell ref="A38:C38"/>
    <mergeCell ref="A39:C39"/>
  </mergeCells>
  <printOptions horizontalCentered="1"/>
  <pageMargins left="0.7" right="0.7" top="0.75" bottom="0.75" header="0.3" footer="0.3"/>
  <pageSetup scale="35" orientation="landscape" r:id="rId1"/>
  <ignoredErrors>
    <ignoredError sqref="C16:D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 2DO AJUSTE 2018</vt:lpstr>
      <vt:lpstr>'PORTAL SEFIN 2DO AJUSTE 2018'!Área_de_impresión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Matula</cp:lastModifiedBy>
  <cp:lastPrinted>2018-11-05T16:15:08Z</cp:lastPrinted>
  <dcterms:created xsi:type="dcterms:W3CDTF">2017-11-07T22:41:21Z</dcterms:created>
  <dcterms:modified xsi:type="dcterms:W3CDTF">2019-02-28T22:18:47Z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NXPowerLiteLastOptimized" pid="2">
    <vt:lpwstr>58545</vt:lpwstr>
  </property>
  <property fmtid="{D5CDD505-2E9C-101B-9397-08002B2CF9AE}" name="NXPowerLiteSettings" pid="3">
    <vt:lpwstr>C7000400038000</vt:lpwstr>
  </property>
  <property fmtid="{D5CDD505-2E9C-101B-9397-08002B2CF9AE}" name="NXPowerLiteVersion" pid="4">
    <vt:lpwstr>S8.2.2</vt:lpwstr>
  </property>
</Properties>
</file>