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MAYO\"/>
    </mc:Choice>
  </mc:AlternateContent>
  <bookViews>
    <workbookView xWindow="0" yWindow="0" windowWidth="20490" windowHeight="7665"/>
  </bookViews>
  <sheets>
    <sheet name="PORTAL SEFIN AJUSTE DEFINITIVO " sheetId="1" r:id="rId1"/>
  </sheets>
  <definedNames>
    <definedName name="_xlnm.Print_Area" localSheetId="0">'PORTAL SEFIN AJUSTE DEFINITIVO 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G25" i="1" l="1"/>
  <c r="G24" i="1"/>
  <c r="L16" i="1"/>
  <c r="K16" i="1"/>
  <c r="J16" i="1"/>
  <c r="I16" i="1"/>
  <c r="H16" i="1"/>
  <c r="F16" i="1"/>
  <c r="E16" i="1"/>
  <c r="G16" i="1"/>
  <c r="G23" i="1" s="1"/>
  <c r="D16" i="1"/>
  <c r="G22" i="1" s="1"/>
  <c r="G21" i="1" l="1"/>
  <c r="M5" i="1"/>
  <c r="M6" i="1"/>
  <c r="M7" i="1"/>
  <c r="B16" i="1"/>
  <c r="G20" i="1" s="1"/>
  <c r="M9" i="1"/>
  <c r="M10" i="1"/>
  <c r="M11" i="1"/>
  <c r="M12" i="1"/>
  <c r="M13" i="1"/>
  <c r="M14" i="1"/>
  <c r="M15" i="1"/>
  <c r="M8" i="1"/>
  <c r="G26" i="1" l="1"/>
  <c r="E26" i="1"/>
  <c r="M16" i="1"/>
</calcChain>
</file>

<file path=xl/sharedStrings.xml><?xml version="1.0" encoding="utf-8"?>
<sst xmlns="http://schemas.openxmlformats.org/spreadsheetml/2006/main" count="43" uniqueCount="36">
  <si>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</si>
  <si>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</si>
  <si>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</si>
  <si>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</si>
  <si>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</si>
  <si>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</si>
  <si>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</si>
  <si>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</si>
  <si>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</si>
  <si>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</si>
  <si>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</si>
  <si>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</si>
  <si>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</si>
  <si>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</si>
  <si>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</si>
  <si>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</si>
  <si>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</si>
  <si>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</si>
  <si>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</si>
  <si>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</si>
  <si>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</si>
  <si>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</si>
  <si>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</si>
  <si>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</si>
  <si>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</si>
  <si>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</si>
  <si>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</si>
  <si>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</si>
  <si>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</si>
  <si>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</si>
  <si>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</si>
  <si>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</si>
  <si>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</si>
  <si>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PARTICIPACIONES A MUNICIPIOS</t>
  </si>
  <si>
    <t>AJUSTE DEFINITIVO 2018</t>
  </si>
  <si>
    <t>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</si>
</sst>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4" fillId="2" borderId="0" xfId="4" applyFont="1" applyFill="1" applyBorder="1" applyAlignment="1">
      <alignment vertical="center"/>
    </xf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6" xfId="5" applyNumberFormat="1" applyFont="1" applyFill="1" applyBorder="1" applyAlignment="1">
      <alignment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3" fontId="22" fillId="6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0</xdr:rowOff>
    </xdr:from>
    <xdr:to>
      <xdr:col>12</xdr:col>
      <xdr:colOff>1603483</xdr:colOff>
      <xdr:row>0</xdr:row>
      <xdr:rowOff>1476375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93"/>
        <a:stretch/>
      </xdr:blipFill>
      <xdr:spPr>
        <a:xfrm>
          <a:off x="21264563" y="0"/>
          <a:ext cx="1555858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40" zoomScaleNormal="40" workbookViewId="0">
      <selection activeCell="I19" sqref="I19"/>
    </sheetView>
  </sheetViews>
  <sheetFormatPr baseColWidth="10" defaultRowHeight="14.25" x14ac:dyDescent="0.2"/>
  <cols>
    <col min="1" max="1" width="34.42578125" style="1" customWidth="1"/>
    <col min="2" max="2" width="27.85546875" style="1" customWidth="1"/>
    <col min="3" max="3" width="23.5703125" style="1" customWidth="1"/>
    <col min="4" max="4" width="24.5703125" style="1" customWidth="1"/>
    <col min="5" max="5" width="32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9.570312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 x14ac:dyDescent="0.25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9" ht="58.5" customHeight="1" thickBot="1" x14ac:dyDescent="0.25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"/>
    </row>
    <row r="3" spans="1:39" s="5" customFormat="1" ht="56.25" customHeight="1" thickBot="1" x14ac:dyDescent="0.35">
      <c r="A3" s="61" t="s">
        <v>0</v>
      </c>
      <c r="B3" s="61" t="s">
        <v>1</v>
      </c>
      <c r="C3" s="61" t="s">
        <v>2</v>
      </c>
      <c r="D3" s="61"/>
      <c r="E3" s="62" t="s">
        <v>3</v>
      </c>
      <c r="F3" s="62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2" t="s">
        <v>10</v>
      </c>
      <c r="M3" s="64" t="s">
        <v>11</v>
      </c>
      <c r="N3" s="4"/>
    </row>
    <row r="4" spans="1:39" s="5" customFormat="1" ht="66.75" customHeight="1" thickBot="1" x14ac:dyDescent="0.35">
      <c r="A4" s="61"/>
      <c r="B4" s="61"/>
      <c r="C4" s="6">
        <v>0.7</v>
      </c>
      <c r="D4" s="6">
        <v>0.3</v>
      </c>
      <c r="E4" s="63"/>
      <c r="F4" s="63"/>
      <c r="G4" s="61"/>
      <c r="H4" s="61"/>
      <c r="I4" s="61"/>
      <c r="J4" s="61"/>
      <c r="K4" s="61"/>
      <c r="L4" s="63"/>
      <c r="M4" s="64"/>
      <c r="N4" s="4"/>
    </row>
    <row r="5" spans="1:39" ht="29.25" customHeight="1" thickBot="1" x14ac:dyDescent="0.4">
      <c r="A5" s="7" t="s">
        <v>12</v>
      </c>
      <c r="B5" s="8">
        <v>1638568.1</v>
      </c>
      <c r="C5" s="42">
        <v>-197258.83</v>
      </c>
      <c r="D5" s="42">
        <v>-29555.27010664111</v>
      </c>
      <c r="E5" s="8">
        <v>0</v>
      </c>
      <c r="F5" s="8">
        <v>0</v>
      </c>
      <c r="G5" s="42">
        <v>80831.520000000004</v>
      </c>
      <c r="H5" s="42">
        <v>1062.27</v>
      </c>
      <c r="I5" s="8">
        <v>0</v>
      </c>
      <c r="J5" s="8">
        <v>0</v>
      </c>
      <c r="K5" s="8">
        <v>166775.47</v>
      </c>
      <c r="L5" s="8">
        <v>0</v>
      </c>
      <c r="M5" s="48">
        <f>SUM(B5:L5)</f>
        <v>1660423.2598933589</v>
      </c>
      <c r="N5" s="9">
        <v>7325624.5840751091</v>
      </c>
      <c r="Q5" s="10"/>
      <c r="R5" s="11"/>
    </row>
    <row r="6" spans="1:39" ht="29.25" customHeight="1" thickBot="1" x14ac:dyDescent="0.4">
      <c r="A6" s="12" t="s">
        <v>13</v>
      </c>
      <c r="B6" s="13">
        <v>2984000.99</v>
      </c>
      <c r="C6" s="43">
        <v>-114018.54</v>
      </c>
      <c r="D6" s="43">
        <v>-64358.536257616244</v>
      </c>
      <c r="E6" s="13">
        <v>0</v>
      </c>
      <c r="F6" s="13">
        <v>0</v>
      </c>
      <c r="G6" s="43">
        <v>121126.12</v>
      </c>
      <c r="H6" s="43">
        <v>2087.42</v>
      </c>
      <c r="I6" s="13">
        <v>0</v>
      </c>
      <c r="J6" s="13">
        <v>0</v>
      </c>
      <c r="K6" s="13">
        <v>327724.95</v>
      </c>
      <c r="L6" s="13">
        <v>0</v>
      </c>
      <c r="M6" s="49">
        <f t="shared" ref="M6:M15" si="0">SUM(B6:L6)</f>
        <v>3256562.4037423842</v>
      </c>
      <c r="N6" s="9">
        <v>10087148.153269671</v>
      </c>
      <c r="Q6" s="10"/>
      <c r="R6" s="11"/>
    </row>
    <row r="7" spans="1:39" ht="29.25" customHeight="1" thickBot="1" x14ac:dyDescent="0.4">
      <c r="A7" s="7" t="s">
        <v>14</v>
      </c>
      <c r="B7" s="8">
        <v>19050790.149999999</v>
      </c>
      <c r="C7" s="42">
        <v>1047944.53</v>
      </c>
      <c r="D7" s="42">
        <v>-276439.49023569748</v>
      </c>
      <c r="E7" s="8">
        <v>0</v>
      </c>
      <c r="F7" s="8">
        <v>0</v>
      </c>
      <c r="G7" s="42">
        <v>584454.79</v>
      </c>
      <c r="H7" s="42">
        <v>14434.3</v>
      </c>
      <c r="I7" s="8">
        <v>0</v>
      </c>
      <c r="J7" s="8">
        <v>0</v>
      </c>
      <c r="K7" s="8">
        <v>2266182.2799999998</v>
      </c>
      <c r="L7" s="8">
        <v>0</v>
      </c>
      <c r="M7" s="48">
        <f t="shared" si="0"/>
        <v>22687366.559764303</v>
      </c>
      <c r="N7" s="9">
        <v>38195681.677823335</v>
      </c>
      <c r="Q7" s="10"/>
      <c r="R7" s="11"/>
    </row>
    <row r="8" spans="1:39" ht="29.25" customHeight="1" thickBot="1" x14ac:dyDescent="0.4">
      <c r="A8" s="12" t="s">
        <v>15</v>
      </c>
      <c r="B8" s="13">
        <v>2456880.65</v>
      </c>
      <c r="C8" s="43">
        <v>-182952.75</v>
      </c>
      <c r="D8" s="43">
        <v>-38019.721974674612</v>
      </c>
      <c r="E8" s="13">
        <v>0</v>
      </c>
      <c r="F8" s="13">
        <v>0</v>
      </c>
      <c r="G8" s="43">
        <v>109201.87</v>
      </c>
      <c r="H8" s="43">
        <v>1663.13</v>
      </c>
      <c r="I8" s="13">
        <v>0</v>
      </c>
      <c r="J8" s="13">
        <v>0</v>
      </c>
      <c r="K8" s="13">
        <v>261110.91</v>
      </c>
      <c r="L8" s="13">
        <v>0</v>
      </c>
      <c r="M8" s="49">
        <f t="shared" si="0"/>
        <v>2607884.0880253254</v>
      </c>
      <c r="N8" s="9">
        <v>9452981.5911252405</v>
      </c>
      <c r="Q8" s="10"/>
      <c r="R8" s="11"/>
    </row>
    <row r="9" spans="1:39" ht="29.25" customHeight="1" thickBot="1" x14ac:dyDescent="0.4">
      <c r="A9" s="7" t="s">
        <v>16</v>
      </c>
      <c r="B9" s="8">
        <v>17657130.84</v>
      </c>
      <c r="C9" s="42">
        <v>946966.2</v>
      </c>
      <c r="D9" s="42">
        <v>0</v>
      </c>
      <c r="E9" s="8">
        <v>0</v>
      </c>
      <c r="F9" s="8">
        <v>0</v>
      </c>
      <c r="G9" s="42">
        <v>544284.88</v>
      </c>
      <c r="H9" s="42">
        <v>13363.19</v>
      </c>
      <c r="I9" s="8">
        <v>0</v>
      </c>
      <c r="J9" s="8">
        <v>0</v>
      </c>
      <c r="K9" s="8">
        <v>2098018.9700000002</v>
      </c>
      <c r="L9" s="8">
        <v>0</v>
      </c>
      <c r="M9" s="48">
        <f t="shared" si="0"/>
        <v>21259764.079999998</v>
      </c>
      <c r="N9" s="9">
        <v>46218312.012863129</v>
      </c>
      <c r="Q9" s="10"/>
      <c r="R9" s="11"/>
    </row>
    <row r="10" spans="1:39" ht="29.25" customHeight="1" thickBot="1" x14ac:dyDescent="0.4">
      <c r="A10" s="12" t="s">
        <v>17</v>
      </c>
      <c r="B10" s="13">
        <v>4932644.6500000004</v>
      </c>
      <c r="C10" s="43">
        <v>-75698.070000000007</v>
      </c>
      <c r="D10" s="43">
        <v>-92491.455621028319</v>
      </c>
      <c r="E10" s="13">
        <v>0</v>
      </c>
      <c r="F10" s="13">
        <v>0</v>
      </c>
      <c r="G10" s="43">
        <v>188231.98</v>
      </c>
      <c r="H10" s="43">
        <v>3520.91</v>
      </c>
      <c r="I10" s="13">
        <v>0</v>
      </c>
      <c r="J10" s="13">
        <v>0</v>
      </c>
      <c r="K10" s="13">
        <v>552781.97</v>
      </c>
      <c r="L10" s="13">
        <v>0</v>
      </c>
      <c r="M10" s="49">
        <f t="shared" si="0"/>
        <v>5508989.9843789721</v>
      </c>
      <c r="N10" s="9">
        <v>14290485.743763685</v>
      </c>
      <c r="Q10" s="10"/>
      <c r="R10" s="11"/>
    </row>
    <row r="11" spans="1:39" ht="29.25" customHeight="1" thickBot="1" x14ac:dyDescent="0.4">
      <c r="A11" s="7" t="s">
        <v>18</v>
      </c>
      <c r="B11" s="8">
        <v>3157600.78</v>
      </c>
      <c r="C11" s="42">
        <v>-176342.44</v>
      </c>
      <c r="D11" s="42">
        <v>-61892.475776298903</v>
      </c>
      <c r="E11" s="8">
        <v>0</v>
      </c>
      <c r="F11" s="8">
        <v>0</v>
      </c>
      <c r="G11" s="42">
        <v>134095.16</v>
      </c>
      <c r="H11" s="42">
        <v>2174.13</v>
      </c>
      <c r="I11" s="8">
        <v>0</v>
      </c>
      <c r="J11" s="8">
        <v>0</v>
      </c>
      <c r="K11" s="8">
        <v>341338.02</v>
      </c>
      <c r="L11" s="8">
        <v>0</v>
      </c>
      <c r="M11" s="48">
        <f t="shared" si="0"/>
        <v>3396973.174223701</v>
      </c>
      <c r="N11" s="9">
        <v>10532812.624183219</v>
      </c>
      <c r="Q11" s="10"/>
      <c r="R11" s="11"/>
    </row>
    <row r="12" spans="1:39" ht="29.25" customHeight="1" thickBot="1" x14ac:dyDescent="0.4">
      <c r="A12" s="12" t="s">
        <v>19</v>
      </c>
      <c r="B12" s="13">
        <v>1626178.6</v>
      </c>
      <c r="C12" s="43">
        <v>-180002.12</v>
      </c>
      <c r="D12" s="43">
        <v>-24554.731508396566</v>
      </c>
      <c r="E12" s="13">
        <v>0</v>
      </c>
      <c r="F12" s="13">
        <v>0</v>
      </c>
      <c r="G12" s="43">
        <v>78543.81</v>
      </c>
      <c r="H12" s="43">
        <v>1064.07</v>
      </c>
      <c r="I12" s="13">
        <v>0</v>
      </c>
      <c r="J12" s="13">
        <v>0</v>
      </c>
      <c r="K12" s="13">
        <v>167058.09</v>
      </c>
      <c r="L12" s="13">
        <v>0</v>
      </c>
      <c r="M12" s="49">
        <f t="shared" si="0"/>
        <v>1668287.7184916036</v>
      </c>
      <c r="N12" s="9">
        <v>6514633.5508965496</v>
      </c>
      <c r="Q12" s="10"/>
      <c r="R12" s="11"/>
    </row>
    <row r="13" spans="1:39" ht="29.25" customHeight="1" thickBot="1" x14ac:dyDescent="0.4">
      <c r="A13" s="7" t="s">
        <v>20</v>
      </c>
      <c r="B13" s="8">
        <v>2265303.02</v>
      </c>
      <c r="C13" s="42">
        <v>-176881.09</v>
      </c>
      <c r="D13" s="42">
        <v>-39869.05364482291</v>
      </c>
      <c r="E13" s="8">
        <v>0</v>
      </c>
      <c r="F13" s="8">
        <v>0</v>
      </c>
      <c r="G13" s="42">
        <v>101558.17</v>
      </c>
      <c r="H13" s="42">
        <v>1528.33</v>
      </c>
      <c r="I13" s="8">
        <v>0</v>
      </c>
      <c r="J13" s="8">
        <v>0</v>
      </c>
      <c r="K13" s="8">
        <v>239948.2</v>
      </c>
      <c r="L13" s="8">
        <v>0</v>
      </c>
      <c r="M13" s="48">
        <f t="shared" si="0"/>
        <v>2391587.5763551774</v>
      </c>
      <c r="N13" s="9">
        <v>8058342.1908190576</v>
      </c>
      <c r="Q13" s="10"/>
      <c r="R13" s="11"/>
    </row>
    <row r="14" spans="1:39" ht="29.25" customHeight="1" thickBot="1" x14ac:dyDescent="0.4">
      <c r="A14" s="12" t="s">
        <v>21</v>
      </c>
      <c r="B14" s="13">
        <v>820308.58</v>
      </c>
      <c r="C14" s="43">
        <v>-462278.61</v>
      </c>
      <c r="D14" s="43">
        <v>-8562.023206360871</v>
      </c>
      <c r="E14" s="13">
        <v>0</v>
      </c>
      <c r="F14" s="13">
        <v>0</v>
      </c>
      <c r="G14" s="43">
        <v>79124.759999999995</v>
      </c>
      <c r="H14" s="43">
        <v>305.08</v>
      </c>
      <c r="I14" s="13">
        <v>0</v>
      </c>
      <c r="J14" s="13">
        <v>0</v>
      </c>
      <c r="K14" s="13">
        <v>47897.47</v>
      </c>
      <c r="L14" s="13">
        <v>0</v>
      </c>
      <c r="M14" s="49">
        <f t="shared" si="0"/>
        <v>476795.25679363916</v>
      </c>
      <c r="N14" s="9">
        <v>7138102.7492167363</v>
      </c>
      <c r="Q14" s="10"/>
      <c r="R14" s="11"/>
    </row>
    <row r="15" spans="1:39" ht="29.25" customHeight="1" thickBot="1" x14ac:dyDescent="0.4">
      <c r="A15" s="7" t="s">
        <v>22</v>
      </c>
      <c r="B15" s="8">
        <v>773773.47</v>
      </c>
      <c r="C15" s="42">
        <v>-288070.55</v>
      </c>
      <c r="D15" s="42">
        <v>-11079.744376358925</v>
      </c>
      <c r="E15" s="8">
        <v>0</v>
      </c>
      <c r="F15" s="8">
        <v>0</v>
      </c>
      <c r="G15" s="42">
        <v>58899.07</v>
      </c>
      <c r="H15" s="42">
        <v>380.06</v>
      </c>
      <c r="I15" s="8">
        <v>0</v>
      </c>
      <c r="J15" s="8">
        <v>0</v>
      </c>
      <c r="K15" s="8">
        <v>59670.07</v>
      </c>
      <c r="L15" s="8">
        <v>0</v>
      </c>
      <c r="M15" s="48">
        <f t="shared" si="0"/>
        <v>593572.37562364107</v>
      </c>
      <c r="N15" s="9">
        <v>5572340.8719642879</v>
      </c>
      <c r="Q15" s="10"/>
      <c r="R15" s="11"/>
    </row>
    <row r="16" spans="1:39" s="19" customFormat="1" ht="42.75" customHeight="1" thickBot="1" x14ac:dyDescent="0.4">
      <c r="A16" s="14" t="s">
        <v>23</v>
      </c>
      <c r="B16" s="15">
        <f>SUM(B5:B15)</f>
        <v>57363179.829999998</v>
      </c>
      <c r="C16" s="15">
        <f>SUM(C5:C15)</f>
        <v>141407.73000000004</v>
      </c>
      <c r="D16" s="51">
        <f t="shared" ref="D16:L16" si="1">SUM(D5:D15)</f>
        <v>-646822.50270789594</v>
      </c>
      <c r="E16" s="15">
        <f t="shared" si="1"/>
        <v>0</v>
      </c>
      <c r="F16" s="15">
        <f t="shared" si="1"/>
        <v>0</v>
      </c>
      <c r="G16" s="50">
        <f t="shared" si="1"/>
        <v>2080352.1300000001</v>
      </c>
      <c r="H16" s="15">
        <f t="shared" si="1"/>
        <v>41582.89</v>
      </c>
      <c r="I16" s="15">
        <f t="shared" si="1"/>
        <v>0</v>
      </c>
      <c r="J16" s="15">
        <f t="shared" si="1"/>
        <v>0</v>
      </c>
      <c r="K16" s="15">
        <f t="shared" si="1"/>
        <v>6528506.4000000004</v>
      </c>
      <c r="L16" s="15">
        <f t="shared" si="1"/>
        <v>0</v>
      </c>
      <c r="M16" s="50">
        <f>SUM(M5:M15)</f>
        <v>65508206.477292106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 x14ac:dyDescent="0.2">
      <c r="A17" s="65" t="s">
        <v>24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20"/>
    </row>
    <row r="18" spans="1:39" s="21" customFormat="1" ht="18" x14ac:dyDescent="0.25">
      <c r="B18" s="22"/>
      <c r="C18" s="22"/>
      <c r="D18" s="22"/>
      <c r="E18" s="22"/>
      <c r="F18" s="22"/>
      <c r="G18" s="22"/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s="30" customFormat="1" ht="33" customHeight="1" x14ac:dyDescent="0.35">
      <c r="A19" s="57" t="s">
        <v>35</v>
      </c>
      <c r="B19" s="58"/>
      <c r="C19" s="58"/>
      <c r="D19" s="25"/>
      <c r="E19" s="26" t="s">
        <v>25</v>
      </c>
      <c r="F19" s="27"/>
      <c r="G19" s="26" t="s">
        <v>26</v>
      </c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21" customFormat="1" ht="24.75" customHeight="1" x14ac:dyDescent="0.25">
      <c r="A20" s="55" t="s">
        <v>27</v>
      </c>
      <c r="B20" s="55"/>
      <c r="C20" s="55"/>
      <c r="D20" s="31"/>
      <c r="E20" s="44">
        <v>239013249</v>
      </c>
      <c r="F20" s="45" t="s">
        <v>28</v>
      </c>
      <c r="G20" s="52">
        <f>E20*0.24</f>
        <v>57363179.759999998</v>
      </c>
      <c r="H20" s="23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s="21" customFormat="1" ht="24.75" customHeight="1" x14ac:dyDescent="0.25">
      <c r="A21" s="55" t="s">
        <v>29</v>
      </c>
      <c r="B21" s="55"/>
      <c r="C21" s="55"/>
      <c r="D21" s="31"/>
      <c r="E21" s="44">
        <v>141407.73000000001</v>
      </c>
      <c r="F21" s="45" t="s">
        <v>32</v>
      </c>
      <c r="G21" s="52">
        <f>E21*100%</f>
        <v>141407.73000000001</v>
      </c>
      <c r="H21" s="23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s="21" customFormat="1" ht="24.75" customHeight="1" x14ac:dyDescent="0.25">
      <c r="A22" s="55" t="s">
        <v>30</v>
      </c>
      <c r="B22" s="55"/>
      <c r="C22" s="55"/>
      <c r="D22" s="31"/>
      <c r="E22" s="44">
        <v>-646822.5</v>
      </c>
      <c r="F22" s="45" t="s">
        <v>32</v>
      </c>
      <c r="G22" s="52">
        <f>E22*100%</f>
        <v>-646822.5</v>
      </c>
      <c r="H22" s="23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s="21" customFormat="1" ht="24" customHeight="1" x14ac:dyDescent="0.25">
      <c r="A23" s="55" t="s">
        <v>5</v>
      </c>
      <c r="B23" s="55"/>
      <c r="C23" s="55"/>
      <c r="D23" s="31"/>
      <c r="E23" s="44">
        <v>10401761</v>
      </c>
      <c r="F23" s="45" t="s">
        <v>31</v>
      </c>
      <c r="G23" s="52">
        <f t="shared" ref="G23" si="2">E23*0.2</f>
        <v>2080352.2000000002</v>
      </c>
      <c r="H23" s="23"/>
      <c r="I23" s="23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s="21" customFormat="1" ht="27" customHeight="1" x14ac:dyDescent="0.25">
      <c r="A24" s="55" t="s">
        <v>6</v>
      </c>
      <c r="B24" s="55"/>
      <c r="C24" s="55"/>
      <c r="D24" s="31"/>
      <c r="E24" s="44">
        <v>173262</v>
      </c>
      <c r="F24" s="45" t="s">
        <v>28</v>
      </c>
      <c r="G24" s="52">
        <f>E24*0.24</f>
        <v>41582.879999999997</v>
      </c>
      <c r="H24" s="23"/>
      <c r="I24" s="2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s="21" customFormat="1" ht="32.25" customHeight="1" x14ac:dyDescent="0.25">
      <c r="A25" s="55" t="s">
        <v>9</v>
      </c>
      <c r="B25" s="55"/>
      <c r="C25" s="55"/>
      <c r="D25" s="31"/>
      <c r="E25" s="44">
        <v>27202110</v>
      </c>
      <c r="F25" s="45" t="s">
        <v>28</v>
      </c>
      <c r="G25" s="52">
        <f>E25*0.24</f>
        <v>6528506.3999999994</v>
      </c>
      <c r="H25" s="23"/>
      <c r="I25" s="23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s="21" customFormat="1" ht="29.25" customHeight="1" thickBot="1" x14ac:dyDescent="0.3">
      <c r="A26" s="56" t="s">
        <v>23</v>
      </c>
      <c r="B26" s="56"/>
      <c r="C26" s="56"/>
      <c r="D26" s="32"/>
      <c r="E26" s="46">
        <f>SUM(E20:E25)</f>
        <v>276284967.23000002</v>
      </c>
      <c r="F26" s="47"/>
      <c r="G26" s="53">
        <f>SUM(G20:G25)</f>
        <v>65508206.469999999</v>
      </c>
      <c r="H26" s="23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s="21" customFormat="1" ht="18.75" thickTop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x14ac:dyDescent="0.2">
      <c r="A28" s="33"/>
      <c r="B28" s="33"/>
      <c r="C28" s="33"/>
      <c r="D28" s="33"/>
      <c r="E28" s="33"/>
      <c r="F28" s="33"/>
      <c r="G28" s="33"/>
      <c r="H28" s="33"/>
      <c r="I28" s="33"/>
    </row>
    <row r="29" spans="1:39" x14ac:dyDescent="0.2">
      <c r="A29" s="33"/>
      <c r="B29" s="33"/>
      <c r="C29" s="33"/>
      <c r="D29" s="33"/>
      <c r="E29" s="33"/>
      <c r="F29" s="33"/>
      <c r="G29" s="33"/>
      <c r="H29" s="33"/>
      <c r="I29" s="33"/>
    </row>
    <row r="30" spans="1:39" ht="18" x14ac:dyDescent="0.25">
      <c r="A30" s="54"/>
      <c r="B30" s="54"/>
      <c r="C30" s="54"/>
      <c r="D30" s="34"/>
      <c r="E30" s="35"/>
      <c r="F30" s="36"/>
      <c r="G30" s="35"/>
      <c r="H30" s="35"/>
      <c r="I30" s="36"/>
      <c r="J30" s="35"/>
    </row>
    <row r="31" spans="1:39" ht="18" x14ac:dyDescent="0.25">
      <c r="A31" s="54"/>
      <c r="B31" s="54"/>
      <c r="C31" s="54"/>
      <c r="D31" s="34"/>
      <c r="E31" s="35"/>
      <c r="F31" s="36"/>
      <c r="G31" s="35"/>
      <c r="H31" s="35"/>
      <c r="I31" s="36"/>
      <c r="J31" s="35"/>
    </row>
    <row r="32" spans="1:39" s="1" customFormat="1" ht="18" x14ac:dyDescent="0.25">
      <c r="A32" s="54"/>
      <c r="B32" s="54"/>
      <c r="C32" s="54"/>
      <c r="D32" s="34"/>
      <c r="E32" s="35"/>
      <c r="F32" s="36"/>
      <c r="G32" s="35"/>
      <c r="H32" s="35"/>
      <c r="I32" s="36"/>
      <c r="J32" s="35"/>
    </row>
    <row r="33" spans="1:10" s="1" customFormat="1" ht="18" x14ac:dyDescent="0.25">
      <c r="A33" s="54"/>
      <c r="B33" s="54"/>
      <c r="C33" s="54"/>
      <c r="D33" s="34"/>
      <c r="E33" s="35"/>
      <c r="F33" s="36"/>
      <c r="G33" s="35"/>
      <c r="H33" s="35"/>
      <c r="I33" s="36"/>
      <c r="J33" s="35"/>
    </row>
    <row r="34" spans="1:10" s="1" customFormat="1" ht="18" x14ac:dyDescent="0.25">
      <c r="A34" s="54"/>
      <c r="B34" s="54"/>
      <c r="C34" s="54"/>
      <c r="D34" s="34"/>
      <c r="E34" s="35"/>
      <c r="F34" s="36"/>
      <c r="G34" s="35"/>
      <c r="H34" s="35"/>
      <c r="I34" s="36"/>
      <c r="J34" s="35"/>
    </row>
    <row r="35" spans="1:10" s="1" customFormat="1" ht="18" x14ac:dyDescent="0.25">
      <c r="A35" s="54"/>
      <c r="B35" s="54"/>
      <c r="C35" s="54"/>
      <c r="D35" s="34"/>
      <c r="E35" s="35"/>
      <c r="F35" s="36"/>
      <c r="G35" s="35"/>
      <c r="H35" s="35"/>
      <c r="I35" s="36"/>
      <c r="J35" s="35"/>
    </row>
    <row r="36" spans="1:10" s="1" customFormat="1" ht="18" x14ac:dyDescent="0.25">
      <c r="A36" s="54"/>
      <c r="B36" s="54"/>
      <c r="C36" s="54"/>
      <c r="D36" s="34"/>
      <c r="E36" s="35"/>
      <c r="F36" s="36"/>
      <c r="G36" s="35"/>
      <c r="H36" s="35"/>
      <c r="I36" s="36"/>
      <c r="J36" s="35"/>
    </row>
    <row r="37" spans="1:10" s="1" customFormat="1" ht="18" x14ac:dyDescent="0.25">
      <c r="A37" s="54"/>
      <c r="B37" s="54"/>
      <c r="C37" s="54"/>
      <c r="D37" s="34"/>
      <c r="E37" s="35"/>
      <c r="F37" s="36"/>
      <c r="G37" s="35"/>
      <c r="H37" s="35"/>
      <c r="I37" s="36"/>
      <c r="J37" s="35"/>
    </row>
    <row r="38" spans="1:10" s="1" customFormat="1" ht="18" x14ac:dyDescent="0.25">
      <c r="A38" s="54"/>
      <c r="B38" s="54"/>
      <c r="C38" s="54"/>
      <c r="D38" s="37"/>
      <c r="E38" s="35"/>
      <c r="F38" s="36"/>
      <c r="G38" s="35"/>
      <c r="H38" s="35"/>
      <c r="I38" s="36"/>
      <c r="J38" s="35"/>
    </row>
    <row r="39" spans="1:10" s="1" customFormat="1" ht="18" x14ac:dyDescent="0.25">
      <c r="A39" s="54"/>
      <c r="B39" s="54"/>
      <c r="C39" s="54"/>
      <c r="D39" s="34"/>
      <c r="E39" s="35"/>
      <c r="F39" s="36"/>
      <c r="G39" s="35"/>
      <c r="H39" s="35"/>
      <c r="I39" s="36"/>
      <c r="J39" s="35"/>
    </row>
    <row r="40" spans="1:10" s="1" customFormat="1" ht="18" x14ac:dyDescent="0.25">
      <c r="A40" s="33"/>
      <c r="B40" s="33"/>
      <c r="C40" s="33"/>
      <c r="D40" s="38"/>
      <c r="E40" s="38"/>
      <c r="F40" s="38"/>
      <c r="G40" s="38"/>
      <c r="H40" s="38"/>
      <c r="I40" s="38"/>
      <c r="J40" s="38"/>
    </row>
    <row r="41" spans="1:10" s="1" customFormat="1" ht="15.75" x14ac:dyDescent="0.25">
      <c r="A41" s="33"/>
      <c r="B41" s="33"/>
      <c r="C41" s="33"/>
      <c r="D41" s="39"/>
      <c r="E41" s="39"/>
      <c r="F41" s="35"/>
      <c r="G41" s="35"/>
      <c r="H41" s="35"/>
      <c r="I41" s="36"/>
    </row>
    <row r="42" spans="1:10" ht="15.75" x14ac:dyDescent="0.25">
      <c r="D42" s="40"/>
      <c r="E42" s="40"/>
      <c r="F42" s="40"/>
      <c r="G42" s="40"/>
      <c r="I42" s="41"/>
    </row>
  </sheetData>
  <mergeCells count="33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30:C30"/>
    <mergeCell ref="A20:C20"/>
    <mergeCell ref="A21:C21"/>
    <mergeCell ref="A22:C22"/>
    <mergeCell ref="A23:C23"/>
    <mergeCell ref="A24:C24"/>
    <mergeCell ref="A25:C25"/>
    <mergeCell ref="A26:C26"/>
    <mergeCell ref="A37:C37"/>
    <mergeCell ref="A38:C38"/>
    <mergeCell ref="A39:C39"/>
    <mergeCell ref="A31:C31"/>
    <mergeCell ref="A32:C32"/>
    <mergeCell ref="A33:C33"/>
    <mergeCell ref="A34:C34"/>
    <mergeCell ref="A35:C35"/>
    <mergeCell ref="A36:C36"/>
  </mergeCells>
  <printOptions horizontalCentered="1"/>
  <pageMargins left="0.7" right="0.7" top="0.75" bottom="0.75" header="0.3" footer="0.3"/>
  <pageSetup scale="33" orientation="landscape" r:id="rId1"/>
  <ignoredErrors>
    <ignoredError sqref="C16:D16" formulaRange="1"/>
    <ignoredError sqref="G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AJUSTE DEFINITIVO </vt:lpstr>
      <vt:lpstr>'PORTAL SEFIN AJUSTE DEFINITIVO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2019-06-05T15:02:56Z</cp:lastPrinted>
  <dcterms:created xsi:type="dcterms:W3CDTF">2017-11-07T22:41:21Z</dcterms:created>
  <dcterms:modified xsi:type="dcterms:W3CDTF">2019-06-05T15:03:09Z</dcterms:modified>
</cp:coreProperties>
</file>