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DE PARTICIPACIONES 2019\MAYO\"/>
    </mc:Choice>
  </mc:AlternateContent>
  <bookViews>
    <workbookView xWindow="0" yWindow="0" windowWidth="20490" windowHeight="7620" tabRatio="872"/>
  </bookViews>
  <sheets>
    <sheet name="PORTAL SEFIN" sheetId="33" r:id="rId1"/>
  </sheets>
  <definedNames>
    <definedName name="_xlnm.Print_Area" localSheetId="0">'PORTAL SEFIN'!$A$1:$N$32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33" l="1"/>
  <c r="G28" i="33"/>
  <c r="G27" i="33"/>
  <c r="G26" i="33"/>
  <c r="G25" i="33"/>
  <c r="G24" i="33"/>
  <c r="G23" i="33"/>
  <c r="G22" i="33"/>
  <c r="G21" i="33"/>
  <c r="G20" i="33"/>
  <c r="C15" i="33"/>
  <c r="D15" i="33"/>
  <c r="E31" i="33" l="1"/>
  <c r="G31" i="33" l="1"/>
  <c r="F15" i="33"/>
  <c r="L15" i="33" l="1"/>
  <c r="M14" i="33" l="1"/>
  <c r="M6" i="33"/>
  <c r="M8" i="33"/>
  <c r="M9" i="33"/>
  <c r="M11" i="33"/>
  <c r="M5" i="33"/>
  <c r="M7" i="33"/>
  <c r="M10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<sst xmlns="http://schemas.openxmlformats.org/spreadsheetml/2006/main" count="52" uniqueCount="36">
  <si>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</si>
  <si>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</si>
  <si>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</si>
  <si>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</si>
  <si>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</si>
  <si>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</si>
  <si>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</si>
  <si>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</si>
  <si>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</si>
  <si>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</si>
  <si>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</si>
  <si>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</si>
  <si>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</si>
  <si>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</si>
  <si>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</si>
  <si>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</si>
  <si>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</si>
  <si>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</si>
  <si>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</si>
  <si>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</si>
  <si>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</si>
  <si>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</si>
  <si>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</si>
  <si>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</si>
  <si>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</si>
  <si>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</si>
  <si>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</si>
  <si>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</si>
  <si>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</si>
  <si>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</si>
  <si>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</si>
  <si>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</si>
  <si>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</si>
  <si>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</si>
  <si>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PARTICIPACIONES A MUNICIPIOS MAYO 2019</t>
  </si>
  <si>
    <t>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</si>
</sst>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#,##0_ ;[Red]\-#,##0\ "/>
    <numFmt numFmtId="168" formatCode="&quot;$&quot;#,##0.00"/>
    <numFmt numFmtId="169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2" xfId="47" applyFont="1" applyFill="1" applyBorder="1"/>
    <xf numFmtId="0" fontId="23" fillId="2" borderId="0" xfId="47" applyFont="1" applyFill="1"/>
    <xf numFmtId="0" fontId="24" fillId="2" borderId="2" xfId="1" applyFont="1" applyFill="1" applyBorder="1" applyAlignment="1">
      <alignment horizontal="left" vertical="center" indent="1"/>
    </xf>
    <xf numFmtId="0" fontId="26" fillId="2" borderId="2" xfId="47" applyFont="1" applyFill="1" applyBorder="1"/>
    <xf numFmtId="3" fontId="19" fillId="2" borderId="0" xfId="47" applyNumberFormat="1" applyFont="1" applyFill="1"/>
    <xf numFmtId="0" fontId="24" fillId="3" borderId="2" xfId="1" applyFont="1" applyFill="1" applyBorder="1" applyAlignment="1">
      <alignment horizontal="left" vertical="center" indent="1"/>
    </xf>
    <xf numFmtId="0" fontId="24" fillId="5" borderId="2" xfId="1" applyFont="1" applyFill="1" applyBorder="1" applyAlignment="1">
      <alignment horizontal="center" vertical="center"/>
    </xf>
    <xf numFmtId="0" fontId="26" fillId="2" borderId="0" xfId="47" applyFont="1" applyFill="1"/>
    <xf numFmtId="0" fontId="26" fillId="0" borderId="0" xfId="47" applyFont="1"/>
    <xf numFmtId="0" fontId="28" fillId="0" borderId="0" xfId="47" applyFont="1"/>
    <xf numFmtId="0" fontId="29" fillId="2" borderId="0" xfId="1" applyFont="1" applyFill="1" applyBorder="1" applyAlignment="1">
      <alignment vertical="center"/>
    </xf>
    <xf numFmtId="0" fontId="28" fillId="2" borderId="0" xfId="47" applyFont="1" applyFill="1" applyBorder="1"/>
    <xf numFmtId="0" fontId="28" fillId="2" borderId="0" xfId="47" applyFont="1" applyFill="1"/>
    <xf numFmtId="0" fontId="30" fillId="2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vertical="center"/>
    </xf>
    <xf numFmtId="0" fontId="31" fillId="2" borderId="0" xfId="47" applyFont="1" applyFill="1" applyBorder="1"/>
    <xf numFmtId="0" fontId="31" fillId="2" borderId="0" xfId="47" applyFont="1" applyFill="1"/>
    <xf numFmtId="0" fontId="27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9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8" fillId="2" borderId="0" xfId="25" applyNumberFormat="1" applyFont="1" applyFill="1" applyBorder="1"/>
    <xf numFmtId="166" fontId="23" fillId="2" borderId="0" xfId="25" applyNumberFormat="1" applyFont="1" applyFill="1" applyBorder="1"/>
    <xf numFmtId="166" fontId="34" fillId="2" borderId="0" xfId="25" applyNumberFormat="1" applyFont="1" applyFill="1" applyBorder="1"/>
    <xf numFmtId="166" fontId="28" fillId="2" borderId="0" xfId="25" applyNumberFormat="1" applyFont="1" applyFill="1"/>
    <xf numFmtId="166" fontId="35" fillId="2" borderId="0" xfId="25" applyNumberFormat="1" applyFont="1" applyFill="1" applyBorder="1"/>
    <xf numFmtId="43" fontId="23" fillId="2" borderId="0" xfId="25" applyFont="1" applyFill="1" applyBorder="1"/>
    <xf numFmtId="43" fontId="23" fillId="2" borderId="0" xfId="25" applyFont="1" applyFill="1"/>
    <xf numFmtId="0" fontId="36" fillId="2" borderId="0" xfId="47" applyFont="1" applyFill="1"/>
    <xf numFmtId="0" fontId="27" fillId="2" borderId="0" xfId="1" applyFont="1" applyFill="1" applyBorder="1" applyAlignment="1">
      <alignment horizontal="left" vertical="center"/>
    </xf>
    <xf numFmtId="0" fontId="32" fillId="2" borderId="0" xfId="1" applyFont="1" applyFill="1" applyBorder="1" applyAlignment="1" applyProtection="1">
      <alignment horizontal="left" vertical="center" wrapText="1"/>
    </xf>
    <xf numFmtId="0" fontId="27" fillId="2" borderId="0" xfId="1" applyFont="1" applyFill="1" applyBorder="1" applyAlignment="1" applyProtection="1">
      <alignment horizontal="left" vertical="center" wrapText="1"/>
    </xf>
    <xf numFmtId="0" fontId="37" fillId="2" borderId="0" xfId="47" applyFont="1" applyFill="1"/>
    <xf numFmtId="3" fontId="37" fillId="2" borderId="0" xfId="47" applyNumberFormat="1" applyFont="1" applyFill="1"/>
    <xf numFmtId="168" fontId="28" fillId="2" borderId="0" xfId="47" applyNumberFormat="1" applyFont="1" applyFill="1" applyBorder="1"/>
    <xf numFmtId="9" fontId="25" fillId="6" borderId="2" xfId="1" applyNumberFormat="1" applyFont="1" applyFill="1" applyBorder="1" applyAlignment="1">
      <alignment horizontal="center" vertical="center" wrapText="1"/>
    </xf>
    <xf numFmtId="3" fontId="39" fillId="2" borderId="2" xfId="1" applyNumberFormat="1" applyFont="1" applyFill="1" applyBorder="1" applyAlignment="1">
      <alignment horizontal="right" vertical="center"/>
    </xf>
    <xf numFmtId="3" fontId="30" fillId="2" borderId="2" xfId="1" applyNumberFormat="1" applyFont="1" applyFill="1" applyBorder="1" applyAlignment="1">
      <alignment horizontal="right" vertical="center"/>
    </xf>
    <xf numFmtId="3" fontId="39" fillId="3" borderId="2" xfId="1" applyNumberFormat="1" applyFont="1" applyFill="1" applyBorder="1" applyAlignment="1">
      <alignment horizontal="right" vertical="center"/>
    </xf>
    <xf numFmtId="167" fontId="39" fillId="3" borderId="2" xfId="1" applyNumberFormat="1" applyFont="1" applyFill="1" applyBorder="1" applyAlignment="1">
      <alignment horizontal="right" vertical="center"/>
    </xf>
    <xf numFmtId="3" fontId="30" fillId="3" borderId="2" xfId="1" applyNumberFormat="1" applyFont="1" applyFill="1" applyBorder="1" applyAlignment="1">
      <alignment horizontal="right" vertical="center"/>
    </xf>
    <xf numFmtId="167" fontId="39" fillId="2" borderId="2" xfId="1" applyNumberFormat="1" applyFont="1" applyFill="1" applyBorder="1" applyAlignment="1">
      <alignment horizontal="right" vertical="center"/>
    </xf>
    <xf numFmtId="3" fontId="30" fillId="5" borderId="2" xfId="1" applyNumberFormat="1" applyFont="1" applyFill="1" applyBorder="1" applyAlignment="1">
      <alignment horizontal="right" vertical="center"/>
    </xf>
    <xf numFmtId="44" fontId="30" fillId="2" borderId="1" xfId="60" applyFont="1" applyFill="1" applyBorder="1" applyAlignment="1">
      <alignment vertical="center"/>
    </xf>
    <xf numFmtId="169" fontId="39" fillId="2" borderId="0" xfId="60" applyNumberFormat="1" applyFont="1" applyFill="1" applyBorder="1" applyAlignment="1">
      <alignment vertical="center"/>
    </xf>
    <xf numFmtId="169" fontId="30" fillId="2" borderId="1" xfId="60" applyNumberFormat="1" applyFont="1" applyFill="1" applyBorder="1" applyAlignment="1">
      <alignment vertical="center"/>
    </xf>
    <xf numFmtId="0" fontId="27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left" vertical="center" wrapText="1"/>
    </xf>
    <xf numFmtId="0" fontId="24" fillId="4" borderId="2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left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9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3" fillId="2" borderId="0" xfId="1" applyFont="1" applyFill="1" applyBorder="1" applyAlignment="1" applyProtection="1">
      <alignment horizontal="center" vertical="center" wrapText="1"/>
    </xf>
    <xf numFmtId="49" fontId="30" fillId="4" borderId="0" xfId="1" quotePrefix="1" applyNumberFormat="1" applyFont="1" applyFill="1" applyBorder="1" applyAlignment="1">
      <alignment horizontal="center" vertical="center"/>
    </xf>
    <xf numFmtId="49" fontId="30" fillId="4" borderId="0" xfId="1" applyNumberFormat="1" applyFont="1" applyFill="1" applyBorder="1" applyAlignment="1">
      <alignment horizontal="center" vertical="center"/>
    </xf>
    <xf numFmtId="169" fontId="39" fillId="2" borderId="0" xfId="60" applyNumberFormat="1" applyFont="1" applyFill="1" applyBorder="1" applyAlignment="1">
      <alignment horizontal="right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0</xdr:row>
      <xdr:rowOff>1547812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909"/>
        <a:stretch/>
      </xdr:blipFill>
      <xdr:spPr>
        <a:xfrm>
          <a:off x="24193500" y="63500"/>
          <a:ext cx="1555858" cy="148431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266700</xdr:colOff>
      <xdr:row>21</xdr:row>
      <xdr:rowOff>23813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0363200" y="1023937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19050</xdr:rowOff>
    </xdr:from>
    <xdr:to>
      <xdr:col>6</xdr:col>
      <xdr:colOff>732663</xdr:colOff>
      <xdr:row>22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26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7"/>
  <sheetViews>
    <sheetView tabSelected="1" topLeftCell="A10" zoomScale="40" zoomScaleNormal="40" workbookViewId="0">
      <selection activeCell="J27" sqref="J27"/>
    </sheetView>
  </sheetViews>
  <sheetFormatPr baseColWidth="10" defaultRowHeight="18.75"/>
  <cols>
    <col min="1" max="1" width="34.710937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24.85546875" style="1" customWidth="1"/>
    <col min="7" max="7" width="38.42578125" style="1" customWidth="1"/>
    <col min="8" max="8" width="28.5703125" style="1" customWidth="1"/>
    <col min="9" max="9" width="27.7109375" style="1" customWidth="1"/>
    <col min="10" max="10" width="30.8554687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37" customWidth="1"/>
    <col min="17" max="39" width="11.42578125" style="1"/>
    <col min="40" max="16384" width="11.42578125" style="2"/>
  </cols>
  <sheetData>
    <row r="1" spans="1:39" ht="151.5" customHeight="1" thickBot="1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9" s="4" customFormat="1" ht="63.75" customHeight="1" thickBot="1">
      <c r="A2" s="57" t="s">
        <v>29</v>
      </c>
      <c r="B2" s="57" t="s">
        <v>30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55" t="s">
        <v>31</v>
      </c>
      <c r="M2" s="53" t="s">
        <v>26</v>
      </c>
      <c r="N2" s="3"/>
      <c r="P2" s="37"/>
    </row>
    <row r="3" spans="1:39" s="4" customFormat="1" ht="91.5" customHeight="1" thickBot="1">
      <c r="A3" s="57"/>
      <c r="B3" s="57"/>
      <c r="C3" s="40">
        <v>0.7</v>
      </c>
      <c r="D3" s="40">
        <v>0.3</v>
      </c>
      <c r="E3" s="57"/>
      <c r="F3" s="57"/>
      <c r="G3" s="57"/>
      <c r="H3" s="57"/>
      <c r="I3" s="57"/>
      <c r="J3" s="57"/>
      <c r="K3" s="57"/>
      <c r="L3" s="56"/>
      <c r="M3" s="53"/>
      <c r="N3" s="3"/>
      <c r="P3" s="37"/>
    </row>
    <row r="4" spans="1:39" ht="29.25" customHeight="1" thickBot="1">
      <c r="A4" s="5" t="s">
        <v>9</v>
      </c>
      <c r="B4" s="41">
        <v>5068746.2</v>
      </c>
      <c r="C4" s="41">
        <v>1123967.3899999999</v>
      </c>
      <c r="D4" s="41">
        <v>341400.37</v>
      </c>
      <c r="E4" s="41">
        <v>26357.81</v>
      </c>
      <c r="F4" s="41">
        <v>0</v>
      </c>
      <c r="G4" s="41">
        <v>52554.46</v>
      </c>
      <c r="H4" s="41">
        <v>177261.82</v>
      </c>
      <c r="I4" s="41">
        <v>93439.94</v>
      </c>
      <c r="J4" s="41">
        <v>8875.9699999999993</v>
      </c>
      <c r="K4" s="41">
        <v>2031864.08</v>
      </c>
      <c r="L4" s="41">
        <v>31585</v>
      </c>
      <c r="M4" s="42">
        <f>SUM(B4:L4)</f>
        <v>8956053.0399999991</v>
      </c>
      <c r="N4" s="6">
        <v>7325624.5840751091</v>
      </c>
      <c r="P4" s="38"/>
      <c r="Q4" s="7"/>
    </row>
    <row r="5" spans="1:39" ht="29.25" customHeight="1" thickBot="1">
      <c r="A5" s="8" t="s">
        <v>1</v>
      </c>
      <c r="B5" s="43">
        <v>7401455.2300000004</v>
      </c>
      <c r="C5" s="43">
        <v>1641233.16</v>
      </c>
      <c r="D5" s="43">
        <v>743421.52</v>
      </c>
      <c r="E5" s="43">
        <v>38488.04</v>
      </c>
      <c r="F5" s="43">
        <v>0</v>
      </c>
      <c r="G5" s="43">
        <v>76740.77</v>
      </c>
      <c r="H5" s="43">
        <v>243036.42</v>
      </c>
      <c r="I5" s="43">
        <v>187986.08</v>
      </c>
      <c r="J5" s="43">
        <v>12960.82</v>
      </c>
      <c r="K5" s="43">
        <v>2991601.42</v>
      </c>
      <c r="L5" s="44">
        <v>0</v>
      </c>
      <c r="M5" s="45">
        <f t="shared" ref="M5:M14" si="0">SUM(B5:L5)</f>
        <v>13336923.459999999</v>
      </c>
      <c r="N5" s="6">
        <v>10087148.153269671</v>
      </c>
      <c r="P5" s="38"/>
      <c r="Q5" s="7"/>
    </row>
    <row r="6" spans="1:39" ht="29.25" customHeight="1" thickBot="1">
      <c r="A6" s="5" t="s">
        <v>2</v>
      </c>
      <c r="B6" s="41">
        <v>34005271.039999999</v>
      </c>
      <c r="C6" s="41">
        <v>7540487.2000000002</v>
      </c>
      <c r="D6" s="41">
        <v>3193221.85</v>
      </c>
      <c r="E6" s="41">
        <v>176829.59</v>
      </c>
      <c r="F6" s="41">
        <v>0</v>
      </c>
      <c r="G6" s="41">
        <v>352578.06</v>
      </c>
      <c r="H6" s="41">
        <v>877954.15</v>
      </c>
      <c r="I6" s="41">
        <v>1117347.99</v>
      </c>
      <c r="J6" s="41">
        <v>59547.26</v>
      </c>
      <c r="K6" s="41">
        <v>11910818.02</v>
      </c>
      <c r="L6" s="46">
        <v>1670223</v>
      </c>
      <c r="M6" s="42">
        <f t="shared" si="0"/>
        <v>60904278.160000011</v>
      </c>
      <c r="N6" s="6">
        <v>38195681.677823335</v>
      </c>
      <c r="P6" s="38"/>
      <c r="Q6" s="7"/>
    </row>
    <row r="7" spans="1:39" ht="29.25" customHeight="1" thickBot="1">
      <c r="A7" s="8" t="s">
        <v>10</v>
      </c>
      <c r="B7" s="43">
        <v>6758494.3399999999</v>
      </c>
      <c r="C7" s="43">
        <v>1498660.02</v>
      </c>
      <c r="D7" s="43">
        <v>439175.17</v>
      </c>
      <c r="E7" s="43">
        <v>35144.61</v>
      </c>
      <c r="F7" s="43">
        <v>0</v>
      </c>
      <c r="G7" s="43">
        <v>70074.34</v>
      </c>
      <c r="H7" s="43">
        <v>224009.8</v>
      </c>
      <c r="I7" s="43">
        <v>150185.78</v>
      </c>
      <c r="J7" s="43">
        <v>11834.92</v>
      </c>
      <c r="K7" s="43">
        <v>2623622.44</v>
      </c>
      <c r="L7" s="44">
        <v>874336</v>
      </c>
      <c r="M7" s="45">
        <f t="shared" si="0"/>
        <v>12685537.419999998</v>
      </c>
      <c r="N7" s="6">
        <v>9452981.5911252405</v>
      </c>
      <c r="P7" s="38"/>
      <c r="Q7" s="7"/>
    </row>
    <row r="8" spans="1:39" ht="29.25" customHeight="1" thickBot="1">
      <c r="A8" s="5" t="s">
        <v>12</v>
      </c>
      <c r="B8" s="41">
        <v>31699013.75</v>
      </c>
      <c r="C8" s="41">
        <v>7029086.96</v>
      </c>
      <c r="D8" s="41">
        <v>0</v>
      </c>
      <c r="E8" s="41">
        <v>164836.91</v>
      </c>
      <c r="F8" s="41">
        <v>0</v>
      </c>
      <c r="G8" s="41">
        <v>328666.01</v>
      </c>
      <c r="H8" s="41">
        <v>843388.78</v>
      </c>
      <c r="I8" s="41">
        <v>997924.68</v>
      </c>
      <c r="J8" s="41">
        <v>55508.73</v>
      </c>
      <c r="K8" s="41">
        <v>11720385.41</v>
      </c>
      <c r="L8" s="46">
        <v>742904</v>
      </c>
      <c r="M8" s="42">
        <f t="shared" si="0"/>
        <v>53581715.229999989</v>
      </c>
      <c r="N8" s="6">
        <v>46218312.012863129</v>
      </c>
      <c r="P8" s="38"/>
      <c r="Q8" s="7"/>
    </row>
    <row r="9" spans="1:39" ht="29.25" customHeight="1" thickBot="1">
      <c r="A9" s="8" t="s">
        <v>3</v>
      </c>
      <c r="B9" s="43">
        <v>11393513.43</v>
      </c>
      <c r="C9" s="43">
        <v>2526450.7400000002</v>
      </c>
      <c r="D9" s="43">
        <v>1068391.8700000001</v>
      </c>
      <c r="E9" s="43">
        <v>59247</v>
      </c>
      <c r="F9" s="43">
        <v>0</v>
      </c>
      <c r="G9" s="43">
        <v>118131.77</v>
      </c>
      <c r="H9" s="43">
        <v>331866.93</v>
      </c>
      <c r="I9" s="43">
        <v>302945.71000000002</v>
      </c>
      <c r="J9" s="43">
        <v>19951.39</v>
      </c>
      <c r="K9" s="43">
        <v>4874284.99</v>
      </c>
      <c r="L9" s="44">
        <v>1929526</v>
      </c>
      <c r="M9" s="45">
        <f t="shared" si="0"/>
        <v>22624309.829999998</v>
      </c>
      <c r="N9" s="6">
        <v>14290485.743763685</v>
      </c>
      <c r="P9" s="38"/>
      <c r="Q9" s="7"/>
    </row>
    <row r="10" spans="1:39" ht="29.25" customHeight="1" thickBot="1">
      <c r="A10" s="5" t="s">
        <v>4</v>
      </c>
      <c r="B10" s="41">
        <v>8247497.5999999996</v>
      </c>
      <c r="C10" s="41">
        <v>1828838.53</v>
      </c>
      <c r="D10" s="41">
        <v>714935.42</v>
      </c>
      <c r="E10" s="41">
        <v>42887.519999999997</v>
      </c>
      <c r="F10" s="41">
        <v>0</v>
      </c>
      <c r="G10" s="41">
        <v>85512.82</v>
      </c>
      <c r="H10" s="41">
        <v>257981.97</v>
      </c>
      <c r="I10" s="41">
        <v>194878.98</v>
      </c>
      <c r="J10" s="41">
        <v>14442.35</v>
      </c>
      <c r="K10" s="41">
        <v>2948505.78</v>
      </c>
      <c r="L10" s="46">
        <v>0</v>
      </c>
      <c r="M10" s="42">
        <f t="shared" si="0"/>
        <v>14335480.969999999</v>
      </c>
      <c r="N10" s="6">
        <v>10532812.624183219</v>
      </c>
      <c r="P10" s="38"/>
      <c r="Q10" s="7"/>
    </row>
    <row r="11" spans="1:39" ht="29.25" customHeight="1" thickBot="1">
      <c r="A11" s="8" t="s">
        <v>5</v>
      </c>
      <c r="B11" s="43">
        <v>4912813.13</v>
      </c>
      <c r="C11" s="43">
        <v>1089390.07</v>
      </c>
      <c r="D11" s="43">
        <v>283637.84000000003</v>
      </c>
      <c r="E11" s="43">
        <v>25546.949999999997</v>
      </c>
      <c r="F11" s="43">
        <v>0</v>
      </c>
      <c r="G11" s="43">
        <v>50937.69</v>
      </c>
      <c r="H11" s="43">
        <v>165034.97</v>
      </c>
      <c r="I11" s="43">
        <v>95309.06</v>
      </c>
      <c r="J11" s="43">
        <v>8602.92</v>
      </c>
      <c r="K11" s="43">
        <v>1916746.78</v>
      </c>
      <c r="L11" s="44">
        <v>18705</v>
      </c>
      <c r="M11" s="45">
        <f t="shared" si="0"/>
        <v>8566724.4100000001</v>
      </c>
      <c r="N11" s="6">
        <v>6514633.5508965496</v>
      </c>
      <c r="P11" s="38"/>
      <c r="Q11" s="7"/>
    </row>
    <row r="12" spans="1:39" ht="29.25" customHeight="1" thickBot="1">
      <c r="A12" s="5" t="s">
        <v>6</v>
      </c>
      <c r="B12" s="41">
        <v>6292622.9699999997</v>
      </c>
      <c r="C12" s="41">
        <v>1395355.53</v>
      </c>
      <c r="D12" s="41">
        <v>460537.42</v>
      </c>
      <c r="E12" s="41">
        <v>32722.04</v>
      </c>
      <c r="F12" s="41">
        <v>0</v>
      </c>
      <c r="G12" s="41">
        <v>65244.03</v>
      </c>
      <c r="H12" s="41">
        <v>191994.77</v>
      </c>
      <c r="I12" s="41">
        <v>133186.65</v>
      </c>
      <c r="J12" s="41">
        <v>11019.13</v>
      </c>
      <c r="K12" s="41">
        <v>2584275.56</v>
      </c>
      <c r="L12" s="46">
        <v>0</v>
      </c>
      <c r="M12" s="42">
        <f t="shared" si="0"/>
        <v>11166958.100000001</v>
      </c>
      <c r="N12" s="6">
        <v>8058342.1908190576</v>
      </c>
      <c r="P12" s="38"/>
      <c r="Q12" s="7"/>
    </row>
    <row r="13" spans="1:39" ht="29.25" customHeight="1" thickBot="1">
      <c r="A13" s="8" t="s">
        <v>7</v>
      </c>
      <c r="B13" s="43">
        <v>5249424.3900000006</v>
      </c>
      <c r="C13" s="43">
        <v>1164031.82</v>
      </c>
      <c r="D13" s="43">
        <v>98902.13</v>
      </c>
      <c r="E13" s="43">
        <v>27297.34</v>
      </c>
      <c r="F13" s="43">
        <v>0</v>
      </c>
      <c r="G13" s="43">
        <v>54427.79</v>
      </c>
      <c r="H13" s="43">
        <v>172404.02</v>
      </c>
      <c r="I13" s="43">
        <v>29368.7</v>
      </c>
      <c r="J13" s="43">
        <v>9192.36</v>
      </c>
      <c r="K13" s="43">
        <v>2232507.75</v>
      </c>
      <c r="L13" s="44">
        <v>14051</v>
      </c>
      <c r="M13" s="45">
        <f t="shared" si="0"/>
        <v>9051607.3000000007</v>
      </c>
      <c r="N13" s="6">
        <v>7138102.7492167363</v>
      </c>
      <c r="P13" s="38"/>
      <c r="Q13" s="7"/>
    </row>
    <row r="14" spans="1:39" ht="29.25" customHeight="1" thickBot="1">
      <c r="A14" s="5" t="s">
        <v>8</v>
      </c>
      <c r="B14" s="41">
        <v>3847682</v>
      </c>
      <c r="C14" s="41">
        <v>853202.93</v>
      </c>
      <c r="D14" s="41">
        <v>127984.98</v>
      </c>
      <c r="E14" s="41">
        <v>20008.189999999999</v>
      </c>
      <c r="F14" s="41">
        <v>0</v>
      </c>
      <c r="G14" s="41">
        <v>39894.06</v>
      </c>
      <c r="H14" s="41">
        <v>128759.81</v>
      </c>
      <c r="I14" s="41">
        <v>35184.83</v>
      </c>
      <c r="J14" s="41">
        <v>6737.75</v>
      </c>
      <c r="K14" s="41">
        <v>1366340.17</v>
      </c>
      <c r="L14" s="46">
        <v>0</v>
      </c>
      <c r="M14" s="42">
        <f t="shared" si="0"/>
        <v>6425794.7199999997</v>
      </c>
      <c r="N14" s="6">
        <v>5572340.8719642879</v>
      </c>
      <c r="P14" s="38"/>
      <c r="Q14" s="7"/>
    </row>
    <row r="15" spans="1:39" s="11" customFormat="1" ht="42.75" customHeight="1" thickBot="1">
      <c r="A15" s="9" t="s">
        <v>11</v>
      </c>
      <c r="B15" s="47">
        <f>SUM(B4:B14)</f>
        <v>124876534.08</v>
      </c>
      <c r="C15" s="47">
        <f t="shared" ref="C15:D15" si="1">SUM(C4:C14)</f>
        <v>27690704.350000001</v>
      </c>
      <c r="D15" s="47">
        <f t="shared" si="1"/>
        <v>7471608.5700000003</v>
      </c>
      <c r="E15" s="47">
        <f t="shared" ref="E15:L15" si="2">SUM(E4:E14)</f>
        <v>649365.99999999988</v>
      </c>
      <c r="F15" s="47">
        <f t="shared" si="2"/>
        <v>0</v>
      </c>
      <c r="G15" s="47">
        <f t="shared" si="2"/>
        <v>1294761.8</v>
      </c>
      <c r="H15" s="47">
        <f t="shared" si="2"/>
        <v>3613693.4400000009</v>
      </c>
      <c r="I15" s="47">
        <f t="shared" si="2"/>
        <v>3337758.4000000004</v>
      </c>
      <c r="J15" s="47">
        <f t="shared" si="2"/>
        <v>218673.60000000003</v>
      </c>
      <c r="K15" s="47">
        <f t="shared" si="2"/>
        <v>47200952.400000006</v>
      </c>
      <c r="L15" s="47">
        <f t="shared" si="2"/>
        <v>5281330</v>
      </c>
      <c r="M15" s="47">
        <f>SUM(M4:M14)</f>
        <v>221635382.63999999</v>
      </c>
      <c r="N15" s="6"/>
      <c r="O15" s="10"/>
      <c r="P15" s="38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7" customHeight="1">
      <c r="A16" s="54" t="s">
        <v>27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34"/>
    </row>
    <row r="17" spans="1:39" s="12" customFormat="1" ht="18" hidden="1" customHeight="1">
      <c r="A17" s="58" t="s">
        <v>33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15"/>
      <c r="O17" s="15"/>
      <c r="P17" s="37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s="12" customFormat="1" ht="24.75" customHeight="1">
      <c r="B18" s="13"/>
      <c r="C18" s="13"/>
      <c r="D18" s="13"/>
      <c r="E18" s="13"/>
      <c r="F18" s="13"/>
      <c r="G18" s="13"/>
      <c r="H18" s="14"/>
      <c r="I18" s="14"/>
      <c r="J18" s="15"/>
      <c r="K18" s="15"/>
      <c r="L18" s="15"/>
      <c r="M18" s="15"/>
      <c r="N18" s="15"/>
      <c r="O18" s="15"/>
      <c r="P18" s="37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s="12" customFormat="1" ht="24.75" customHeight="1">
      <c r="A19" s="61" t="s">
        <v>35</v>
      </c>
      <c r="B19" s="62"/>
      <c r="C19" s="62"/>
      <c r="D19" s="16"/>
      <c r="E19" s="17" t="s">
        <v>16</v>
      </c>
      <c r="F19" s="18"/>
      <c r="G19" s="17" t="s">
        <v>0</v>
      </c>
      <c r="H19" s="19"/>
      <c r="I19" s="19"/>
      <c r="J19" s="20"/>
      <c r="K19" s="20"/>
      <c r="L19" s="20"/>
      <c r="M19" s="20"/>
      <c r="N19" s="15"/>
      <c r="O19" s="15"/>
      <c r="P19" s="37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s="12" customFormat="1" ht="24.75" customHeight="1">
      <c r="A20" s="52" t="s">
        <v>17</v>
      </c>
      <c r="B20" s="52"/>
      <c r="C20" s="52"/>
      <c r="D20" s="21"/>
      <c r="E20" s="49">
        <v>520318892</v>
      </c>
      <c r="F20" s="22" t="s">
        <v>13</v>
      </c>
      <c r="G20" s="49">
        <f>ROUND(E20*0.24,2)</f>
        <v>124876534.08</v>
      </c>
      <c r="H20" s="14"/>
      <c r="I20" s="14"/>
      <c r="J20" s="15"/>
      <c r="K20" s="15"/>
      <c r="L20" s="15"/>
      <c r="M20" s="15"/>
      <c r="N20" s="15"/>
      <c r="O20" s="15"/>
      <c r="P20" s="37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s="12" customFormat="1" ht="24.75" customHeight="1">
      <c r="A21" s="52" t="s">
        <v>32</v>
      </c>
      <c r="B21" s="52"/>
      <c r="C21" s="52"/>
      <c r="D21" s="21"/>
      <c r="E21" s="49">
        <v>27690704.350000001</v>
      </c>
      <c r="F21" s="22" t="s">
        <v>15</v>
      </c>
      <c r="G21" s="49">
        <f>E21</f>
        <v>27690704.350000001</v>
      </c>
      <c r="H21" s="14"/>
      <c r="I21" s="14"/>
      <c r="J21" s="15"/>
      <c r="K21" s="15"/>
      <c r="L21" s="15"/>
      <c r="M21" s="15"/>
      <c r="N21" s="15"/>
      <c r="O21" s="15"/>
      <c r="P21" s="37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s="12" customFormat="1" ht="26.25" customHeight="1">
      <c r="A22" s="52" t="s">
        <v>28</v>
      </c>
      <c r="B22" s="52"/>
      <c r="C22" s="52"/>
      <c r="D22" s="21"/>
      <c r="E22" s="49">
        <v>7471608.5700000003</v>
      </c>
      <c r="F22" s="22" t="s">
        <v>15</v>
      </c>
      <c r="G22" s="49">
        <f>E22</f>
        <v>7471608.5700000003</v>
      </c>
      <c r="H22" s="14"/>
      <c r="I22" s="14"/>
      <c r="J22" s="15"/>
      <c r="K22" s="15"/>
      <c r="L22" s="15"/>
      <c r="M22" s="15"/>
      <c r="N22" s="15"/>
      <c r="O22" s="15"/>
      <c r="P22" s="37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s="12" customFormat="1" ht="24" customHeight="1">
      <c r="A23" s="52" t="s">
        <v>23</v>
      </c>
      <c r="B23" s="52"/>
      <c r="C23" s="52"/>
      <c r="D23" s="21"/>
      <c r="E23" s="49">
        <v>3246830</v>
      </c>
      <c r="F23" s="22" t="s">
        <v>14</v>
      </c>
      <c r="G23" s="49">
        <f>ROUND(E23*0.2,2)</f>
        <v>649366</v>
      </c>
      <c r="H23" s="14"/>
      <c r="I23" s="14"/>
      <c r="J23" s="15"/>
      <c r="K23" s="15"/>
      <c r="L23" s="15"/>
      <c r="M23" s="15"/>
      <c r="N23" s="15"/>
      <c r="O23" s="15"/>
      <c r="P23" s="37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s="12" customFormat="1" ht="27" customHeight="1">
      <c r="A24" s="52" t="s">
        <v>19</v>
      </c>
      <c r="B24" s="52"/>
      <c r="C24" s="52"/>
      <c r="D24" s="21"/>
      <c r="E24" s="63">
        <v>0</v>
      </c>
      <c r="F24" s="22" t="s">
        <v>14</v>
      </c>
      <c r="G24" s="49">
        <f>ROUND(E24*0.2,2)</f>
        <v>0</v>
      </c>
      <c r="H24" s="14"/>
      <c r="I24" s="14"/>
      <c r="J24" s="15"/>
      <c r="K24" s="15"/>
      <c r="L24" s="15"/>
      <c r="M24" s="15"/>
      <c r="N24" s="15"/>
      <c r="O24" s="15"/>
      <c r="P24" s="37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s="12" customFormat="1" ht="32.25" customHeight="1">
      <c r="A25" s="52" t="s">
        <v>20</v>
      </c>
      <c r="B25" s="52"/>
      <c r="C25" s="52"/>
      <c r="D25" s="21"/>
      <c r="E25" s="49">
        <v>6473809</v>
      </c>
      <c r="F25" s="22" t="s">
        <v>14</v>
      </c>
      <c r="G25" s="49">
        <f>ROUND(E25*0.2,2)</f>
        <v>1294761.8</v>
      </c>
      <c r="H25" s="14"/>
      <c r="I25" s="14"/>
      <c r="J25" s="15"/>
      <c r="K25" s="15"/>
      <c r="L25" s="15"/>
      <c r="M25" s="15"/>
      <c r="N25" s="15"/>
      <c r="O25" s="15"/>
      <c r="P25" s="37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s="12" customFormat="1" ht="32.25" customHeight="1">
      <c r="A26" s="52" t="s">
        <v>21</v>
      </c>
      <c r="B26" s="52"/>
      <c r="C26" s="52"/>
      <c r="D26" s="21"/>
      <c r="E26" s="49">
        <v>15057056</v>
      </c>
      <c r="F26" s="22" t="s">
        <v>13</v>
      </c>
      <c r="G26" s="49">
        <f>ROUND(E26*0.24,2)</f>
        <v>3613693.44</v>
      </c>
      <c r="H26" s="14"/>
      <c r="I26" s="14"/>
      <c r="J26" s="15"/>
      <c r="K26" s="15"/>
      <c r="L26" s="15"/>
      <c r="M26" s="15"/>
      <c r="N26" s="15"/>
      <c r="O26" s="15"/>
      <c r="P26" s="37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s="12" customFormat="1" ht="47.25" customHeight="1">
      <c r="A27" s="52" t="s">
        <v>24</v>
      </c>
      <c r="B27" s="52"/>
      <c r="C27" s="52"/>
      <c r="D27" s="21"/>
      <c r="E27" s="49">
        <v>16688792</v>
      </c>
      <c r="F27" s="22" t="s">
        <v>14</v>
      </c>
      <c r="G27" s="49">
        <f t="shared" ref="G27:G28" si="3">ROUND(E27*0.2,2)</f>
        <v>3337758.4</v>
      </c>
      <c r="H27" s="14"/>
      <c r="I27" s="14"/>
      <c r="J27" s="15"/>
      <c r="K27" s="15"/>
      <c r="L27" s="15"/>
      <c r="M27" s="15"/>
      <c r="N27" s="15"/>
      <c r="O27" s="15"/>
      <c r="P27" s="37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s="12" customFormat="1" ht="47.25" customHeight="1">
      <c r="A28" s="52" t="s">
        <v>25</v>
      </c>
      <c r="B28" s="52"/>
      <c r="C28" s="52"/>
      <c r="D28" s="21"/>
      <c r="E28" s="49">
        <v>1093368</v>
      </c>
      <c r="F28" s="22" t="s">
        <v>14</v>
      </c>
      <c r="G28" s="49">
        <f t="shared" si="3"/>
        <v>218673.6</v>
      </c>
      <c r="H28" s="14"/>
      <c r="I28" s="14"/>
      <c r="J28" s="15"/>
      <c r="K28" s="15"/>
      <c r="L28" s="15"/>
      <c r="M28" s="15"/>
      <c r="N28" s="15"/>
      <c r="O28" s="15"/>
      <c r="P28" s="37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s="12" customFormat="1" ht="29.25" customHeight="1">
      <c r="A29" s="52" t="s">
        <v>22</v>
      </c>
      <c r="B29" s="52"/>
      <c r="C29" s="52"/>
      <c r="D29" s="21"/>
      <c r="E29" s="49">
        <v>196670635</v>
      </c>
      <c r="F29" s="22" t="s">
        <v>13</v>
      </c>
      <c r="G29" s="49">
        <f>ROUND(E29*0.24,2)</f>
        <v>47200952.399999999</v>
      </c>
      <c r="H29" s="14"/>
      <c r="I29" s="14"/>
      <c r="J29" s="15"/>
      <c r="K29" s="15"/>
      <c r="L29" s="15"/>
      <c r="M29" s="15"/>
      <c r="N29" s="15"/>
      <c r="O29" s="15"/>
      <c r="P29" s="37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s="12" customFormat="1" ht="25.5">
      <c r="A30" s="35" t="s">
        <v>31</v>
      </c>
      <c r="B30" s="35"/>
      <c r="C30" s="35"/>
      <c r="D30" s="36"/>
      <c r="E30" s="49">
        <v>45047430</v>
      </c>
      <c r="F30" s="22"/>
      <c r="G30" s="49">
        <v>5281330</v>
      </c>
      <c r="H30" s="14"/>
      <c r="I30" s="14"/>
      <c r="J30" s="15"/>
      <c r="K30" s="15"/>
      <c r="L30" s="15"/>
      <c r="M30" s="15"/>
      <c r="N30" s="15"/>
      <c r="O30" s="15"/>
      <c r="P30" s="37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ht="27" thickBot="1">
      <c r="A31" s="60" t="s">
        <v>11</v>
      </c>
      <c r="B31" s="60"/>
      <c r="C31" s="60"/>
      <c r="D31" s="23"/>
      <c r="E31" s="48">
        <f>SUM(E20:E30)</f>
        <v>839759124.92000008</v>
      </c>
      <c r="F31" s="24"/>
      <c r="G31" s="50">
        <f>SUM(G20:G30)</f>
        <v>221635382.64000002</v>
      </c>
      <c r="H31" s="14"/>
      <c r="I31" s="14"/>
      <c r="J31" s="15"/>
      <c r="K31" s="15"/>
      <c r="L31" s="15"/>
      <c r="M31" s="15"/>
    </row>
    <row r="32" spans="1:39" ht="26.25" thickTop="1">
      <c r="A32" s="14"/>
      <c r="B32" s="14"/>
      <c r="C32" s="14"/>
      <c r="D32" s="14"/>
      <c r="E32" s="39"/>
      <c r="F32" s="14"/>
      <c r="G32" s="19"/>
      <c r="H32" s="14"/>
      <c r="I32" s="14"/>
      <c r="J32" s="15"/>
      <c r="K32" s="15"/>
      <c r="L32" s="15"/>
      <c r="M32" s="15"/>
    </row>
    <row r="33" spans="1:16">
      <c r="A33" s="25"/>
      <c r="B33" s="25"/>
      <c r="C33" s="25"/>
      <c r="D33" s="25"/>
      <c r="E33" s="25"/>
      <c r="F33" s="25"/>
      <c r="G33" s="25"/>
      <c r="H33" s="25"/>
      <c r="I33" s="25"/>
    </row>
    <row r="34" spans="1:16">
      <c r="A34" s="25"/>
      <c r="B34" s="25"/>
      <c r="C34" s="25"/>
      <c r="D34" s="25"/>
      <c r="E34" s="25"/>
      <c r="F34" s="25"/>
      <c r="G34" s="25"/>
      <c r="H34" s="25"/>
      <c r="I34" s="25"/>
    </row>
    <row r="35" spans="1:16" s="1" customFormat="1">
      <c r="A35" s="51"/>
      <c r="B35" s="51"/>
      <c r="C35" s="51"/>
      <c r="D35" s="26"/>
      <c r="E35" s="27"/>
      <c r="F35" s="28"/>
      <c r="G35" s="27"/>
      <c r="H35" s="27"/>
      <c r="I35" s="28"/>
      <c r="J35" s="27"/>
      <c r="P35" s="37"/>
    </row>
    <row r="36" spans="1:16" s="1" customFormat="1">
      <c r="A36" s="51"/>
      <c r="B36" s="51"/>
      <c r="C36" s="51"/>
      <c r="D36" s="26"/>
      <c r="E36" s="27"/>
      <c r="F36" s="28"/>
      <c r="G36" s="27"/>
      <c r="H36" s="27"/>
      <c r="I36" s="28"/>
      <c r="J36" s="27"/>
      <c r="P36" s="37"/>
    </row>
    <row r="37" spans="1:16" s="1" customFormat="1">
      <c r="A37" s="51"/>
      <c r="B37" s="51"/>
      <c r="C37" s="51"/>
      <c r="D37" s="26"/>
      <c r="E37" s="27"/>
      <c r="F37" s="28"/>
      <c r="G37" s="27"/>
      <c r="H37" s="27"/>
      <c r="I37" s="28"/>
      <c r="J37" s="27"/>
      <c r="P37" s="37"/>
    </row>
    <row r="38" spans="1:16" s="1" customFormat="1">
      <c r="A38" s="51"/>
      <c r="B38" s="51"/>
      <c r="C38" s="51"/>
      <c r="D38" s="26"/>
      <c r="E38" s="27"/>
      <c r="F38" s="28"/>
      <c r="G38" s="27"/>
      <c r="H38" s="27"/>
      <c r="I38" s="28"/>
      <c r="J38" s="27"/>
      <c r="P38" s="37"/>
    </row>
    <row r="39" spans="1:16" s="1" customFormat="1">
      <c r="A39" s="51"/>
      <c r="B39" s="51"/>
      <c r="C39" s="51"/>
      <c r="D39" s="26"/>
      <c r="E39" s="27"/>
      <c r="F39" s="28"/>
      <c r="G39" s="27"/>
      <c r="H39" s="27"/>
      <c r="I39" s="28"/>
      <c r="J39" s="27"/>
      <c r="P39" s="37"/>
    </row>
    <row r="40" spans="1:16" s="1" customFormat="1">
      <c r="A40" s="51"/>
      <c r="B40" s="51"/>
      <c r="C40" s="51"/>
      <c r="D40" s="26"/>
      <c r="E40" s="27"/>
      <c r="F40" s="28"/>
      <c r="G40" s="27"/>
      <c r="H40" s="27"/>
      <c r="I40" s="28"/>
      <c r="J40" s="27"/>
      <c r="P40" s="37"/>
    </row>
    <row r="41" spans="1:16" s="1" customFormat="1">
      <c r="A41" s="51"/>
      <c r="B41" s="51"/>
      <c r="C41" s="51"/>
      <c r="D41" s="26"/>
      <c r="E41" s="27"/>
      <c r="F41" s="28"/>
      <c r="G41" s="27"/>
      <c r="H41" s="27"/>
      <c r="I41" s="28"/>
      <c r="J41" s="27"/>
      <c r="P41" s="37"/>
    </row>
    <row r="42" spans="1:16" s="1" customFormat="1">
      <c r="A42" s="51"/>
      <c r="B42" s="51"/>
      <c r="C42" s="51"/>
      <c r="D42" s="26"/>
      <c r="E42" s="27"/>
      <c r="F42" s="28"/>
      <c r="G42" s="27"/>
      <c r="H42" s="27"/>
      <c r="I42" s="28"/>
      <c r="J42" s="27"/>
      <c r="P42" s="37"/>
    </row>
    <row r="43" spans="1:16" s="1" customFormat="1">
      <c r="A43" s="51"/>
      <c r="B43" s="51"/>
      <c r="C43" s="51"/>
      <c r="D43" s="29"/>
      <c r="E43" s="27"/>
      <c r="F43" s="28"/>
      <c r="G43" s="27"/>
      <c r="H43" s="27"/>
      <c r="I43" s="28"/>
      <c r="J43" s="27"/>
      <c r="P43" s="37"/>
    </row>
    <row r="44" spans="1:16" s="1" customFormat="1">
      <c r="A44" s="51"/>
      <c r="B44" s="51"/>
      <c r="C44" s="51"/>
      <c r="D44" s="26"/>
      <c r="E44" s="27"/>
      <c r="F44" s="28"/>
      <c r="G44" s="27"/>
      <c r="H44" s="27"/>
      <c r="I44" s="28"/>
      <c r="J44" s="27"/>
      <c r="P44" s="37"/>
    </row>
    <row r="45" spans="1:16">
      <c r="A45" s="25"/>
      <c r="B45" s="25"/>
      <c r="C45" s="25"/>
      <c r="D45" s="30"/>
      <c r="E45" s="30"/>
      <c r="F45" s="30"/>
      <c r="G45" s="30"/>
      <c r="H45" s="30"/>
      <c r="I45" s="30"/>
      <c r="J45" s="30"/>
    </row>
    <row r="46" spans="1:16">
      <c r="A46" s="25"/>
      <c r="B46" s="25"/>
      <c r="C46" s="25"/>
      <c r="D46" s="31"/>
      <c r="E46" s="31"/>
      <c r="F46" s="27"/>
      <c r="G46" s="27"/>
      <c r="H46" s="27"/>
      <c r="I46" s="28"/>
    </row>
    <row r="47" spans="1:16">
      <c r="D47" s="32"/>
      <c r="E47" s="32"/>
      <c r="F47" s="32"/>
      <c r="G47" s="32"/>
      <c r="I47" s="33"/>
    </row>
  </sheetData>
  <mergeCells count="37">
    <mergeCell ref="A1:N1"/>
    <mergeCell ref="A31:C31"/>
    <mergeCell ref="A19:C19"/>
    <mergeCell ref="A20:C20"/>
    <mergeCell ref="A21:C21"/>
    <mergeCell ref="A23:C23"/>
    <mergeCell ref="A24:C24"/>
    <mergeCell ref="A22:C22"/>
    <mergeCell ref="A2:A3"/>
    <mergeCell ref="B2:B3"/>
    <mergeCell ref="E2:E3"/>
    <mergeCell ref="F2:F3"/>
    <mergeCell ref="G2:G3"/>
    <mergeCell ref="J2:J3"/>
    <mergeCell ref="A25:C25"/>
    <mergeCell ref="A29:C29"/>
    <mergeCell ref="A27:C27"/>
    <mergeCell ref="A28:C28"/>
    <mergeCell ref="M2:M3"/>
    <mergeCell ref="A16:K16"/>
    <mergeCell ref="L2:L3"/>
    <mergeCell ref="H2:H3"/>
    <mergeCell ref="I2:I3"/>
    <mergeCell ref="A26:C26"/>
    <mergeCell ref="K2:K3"/>
    <mergeCell ref="C2:D2"/>
    <mergeCell ref="A17:M1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</mergeCells>
  <printOptions horizontalCentered="1"/>
  <pageMargins left="0.34" right="0.19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2019-04-03T15:31:26Z</cp:lastPrinted>
  <dcterms:created xsi:type="dcterms:W3CDTF">2008-01-30T14:54:54Z</dcterms:created>
  <dcterms:modified xsi:type="dcterms:W3CDTF">2019-05-31T16:59:00Z</dcterms:modified>
</cp:coreProperties>
</file>