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ula\Desktop\CALCULO DE PARTICIPACIONES 2019\JULIO\"/>
    </mc:Choice>
  </mc:AlternateContent>
  <bookViews>
    <workbookView xWindow="0" yWindow="0" windowWidth="20490" windowHeight="7620" tabRatio="872"/>
  </bookViews>
  <sheets>
    <sheet name="PORTAL SEFIN" sheetId="33" r:id="rId1"/>
  </sheets>
  <definedNames>
    <definedName name="_xlnm.Print_Area" localSheetId="0">'PORTAL SEFIN'!$A$1:$M$36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5" i="33" l="1"/>
  <c r="G29" i="33"/>
  <c r="G30" i="33" l="1"/>
  <c r="G33" i="33" l="1"/>
  <c r="G32" i="33"/>
  <c r="G31" i="33"/>
  <c r="G28" i="33"/>
  <c r="G27" i="33"/>
  <c r="G26" i="33"/>
  <c r="G24" i="33"/>
  <c r="G23" i="33"/>
  <c r="G22" i="33"/>
  <c r="C15" i="33"/>
  <c r="D15" i="33"/>
  <c r="E35" i="33" l="1"/>
  <c r="G35" i="33" l="1"/>
  <c r="F15" i="33"/>
  <c r="L15" i="33" l="1"/>
  <c r="M14" i="33" l="1"/>
  <c r="M6" i="33"/>
  <c r="M8" i="33"/>
  <c r="M9" i="33"/>
  <c r="M11" i="33"/>
  <c r="M5" i="33"/>
  <c r="M7" i="33"/>
  <c r="M10" i="33"/>
  <c r="M4" i="33"/>
  <c r="M12" i="33"/>
  <c r="E15" i="33"/>
  <c r="I15" i="33"/>
  <c r="B15" i="33"/>
  <c r="K15" i="33"/>
  <c r="J15" i="33"/>
  <c r="M13" i="33"/>
  <c r="G15" i="33"/>
  <c r="H15" i="33"/>
  <c r="M15" i="33" l="1"/>
</calcChain>
</file>

<file path=xl/sharedStrings.xml><?xml version="1.0" encoding="utf-8"?>
<sst xmlns="http://schemas.openxmlformats.org/spreadsheetml/2006/main" count="57" uniqueCount="43">
  <si>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</si>
  <si>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</si>
  <si>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</si>
  <si>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</si>
  <si>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</si>
  <si>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</si>
  <si>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</si>
  <si>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</si>
  <si>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</si>
  <si>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</si>
  <si>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</si>
  <si>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</si>
  <si>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</si>
  <si>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</si>
  <si>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</si>
  <si>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</si>
  <si>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</si>
  <si>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</si>
  <si>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</si>
  <si>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</si>
  <si>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</si>
  <si>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</si>
  <si>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</si>
  <si>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</si>
  <si>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</si>
  <si>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</si>
  <si>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</si>
  <si>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</si>
  <si>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</si>
  <si>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</si>
  <si>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</si>
  <si>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</si>
  <si>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</si>
  <si>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t>PARTICIPACIONES A MUNICIPIOS JULIO 2019</t>
  </si>
  <si>
    <t>1° Ajuste Cuatrimestral del IEPS (2DA PARCIALIDAD)</t>
  </si>
  <si>
    <r>
      <t xml:space="preserve">/1 </t>
    </r>
    <r>
      <rPr>
        <sz val="14"/>
        <rFont val="Arial"/>
        <family val="2"/>
      </rPr>
      <t>Se compensa las participaciones del mes con el Ajuste de Coeficientes al Art. 4°.-A, Fracción I de la Ley de Coordinación Fiscal (Gasolinas), determinado en el mes de junio del 2019.</t>
    </r>
  </si>
  <si>
    <r>
      <t>Impuesto Especial sobre Producción y Servicios</t>
    </r>
    <r>
      <rPr>
        <b/>
        <sz val="14"/>
        <rFont val="Arial"/>
        <family val="2"/>
      </rPr>
      <t xml:space="preserve"> /1</t>
    </r>
  </si>
  <si>
    <r>
      <t xml:space="preserve">Art. 4°.-A, Fracción I de la Ley de Coordinación Fiscal (Gasolinas) </t>
    </r>
    <r>
      <rPr>
        <b/>
        <sz val="14"/>
        <rFont val="Arial"/>
        <family val="2"/>
      </rPr>
      <t>/1A</t>
    </r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</si>
  <si>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/1B</t>
    </r>
  </si>
  <si>
    <r>
      <t>/1A</t>
    </r>
    <r>
      <rPr>
        <sz val="14"/>
        <rFont val="Arial"/>
        <family val="2"/>
      </rPr>
      <t xml:space="preserve"> Se aplicó la segunda deducción de manera proporcional del 1° Ajuste Cuatrimestral 2019.</t>
    </r>
  </si>
  <si>
    <r>
      <t>/1B</t>
    </r>
    <r>
      <rPr>
        <sz val="14"/>
        <rFont val="Arial"/>
        <family val="2"/>
      </rPr>
      <t xml:space="preserve"> Se aplicó la segunda deducción de manera proporcional del Ajuste de Coeficiente 2019 al Fondo de Fomento Municipal (30%). Teniendo un saldo pendiente de deducir  por el importe total de:</t>
    </r>
    <r>
      <rPr>
        <b/>
        <sz val="14"/>
        <color rgb="FFFF0000"/>
        <rFont val="Arial"/>
        <family val="2"/>
      </rPr>
      <t xml:space="preserve"> -768,874.20</t>
    </r>
  </si>
  <si>
    <t>Ajuste de Coeficientes 2019 del Fondo de fomento Municipal 30% (Segunda Parcialidad)</t>
  </si>
  <si>
    <t>JULIO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</si>
</sst>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#,##0_ ;[Red]\-#,##0\ "/>
    <numFmt numFmtId="168" formatCode="&quot;$&quot;#,##0.00"/>
    <numFmt numFmtId="169" formatCode="_-&quot;$&quot;* #,##0_-;\-&quot;$&quot;* #,##0_-;_-&quot;$&quot;* &quot;-&quot;??_-;_-@_-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20"/>
      <color rgb="FFFF0000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5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8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167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167" fontId="38" fillId="2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44" fontId="29" fillId="2" borderId="1" xfId="60" applyFont="1" applyFill="1" applyBorder="1" applyAlignment="1">
      <alignment vertical="center"/>
    </xf>
    <xf numFmtId="169" fontId="38" fillId="2" borderId="0" xfId="60" applyNumberFormat="1" applyFont="1" applyFill="1" applyBorder="1" applyAlignment="1">
      <alignment vertical="center"/>
    </xf>
    <xf numFmtId="169" fontId="29" fillId="2" borderId="1" xfId="60" applyNumberFormat="1" applyFont="1" applyFill="1" applyBorder="1" applyAlignment="1">
      <alignment vertical="center"/>
    </xf>
    <xf numFmtId="169" fontId="38" fillId="2" borderId="0" xfId="60" applyNumberFormat="1" applyFont="1" applyFill="1" applyBorder="1" applyAlignment="1">
      <alignment horizontal="right" vertical="center"/>
    </xf>
    <xf numFmtId="0" fontId="28" fillId="2" borderId="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169" fontId="39" fillId="2" borderId="0" xfId="60" applyNumberFormat="1" applyFont="1" applyFill="1" applyBorder="1" applyAlignment="1">
      <alignment vertical="center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left" vertical="center" wrapText="1"/>
    </xf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34</xdr:row>
      <xdr:rowOff>0</xdr:rowOff>
    </xdr:from>
    <xdr:to>
      <xdr:col>5</xdr:col>
      <xdr:colOff>608838</xdr:colOff>
      <xdr:row>34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34</xdr:row>
      <xdr:rowOff>0</xdr:rowOff>
    </xdr:from>
    <xdr:to>
      <xdr:col>5</xdr:col>
      <xdr:colOff>608838</xdr:colOff>
      <xdr:row>34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34</xdr:row>
      <xdr:rowOff>0</xdr:rowOff>
    </xdr:from>
    <xdr:to>
      <xdr:col>5</xdr:col>
      <xdr:colOff>608838</xdr:colOff>
      <xdr:row>34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34</xdr:row>
      <xdr:rowOff>0</xdr:rowOff>
    </xdr:from>
    <xdr:to>
      <xdr:col>5</xdr:col>
      <xdr:colOff>608838</xdr:colOff>
      <xdr:row>34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34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34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34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0</xdr:row>
      <xdr:rowOff>63500</xdr:rowOff>
    </xdr:from>
    <xdr:to>
      <xdr:col>12</xdr:col>
      <xdr:colOff>1936858</xdr:colOff>
      <xdr:row>0</xdr:row>
      <xdr:rowOff>1547812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909"/>
        <a:stretch/>
      </xdr:blipFill>
      <xdr:spPr>
        <a:xfrm>
          <a:off x="24193500" y="63500"/>
          <a:ext cx="1555858" cy="1484312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266700</xdr:colOff>
      <xdr:row>23</xdr:row>
      <xdr:rowOff>23813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0363200" y="1023937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4"/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4"/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4"/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27</xdr:row>
      <xdr:rowOff>19050</xdr:rowOff>
    </xdr:from>
    <xdr:to>
      <xdr:col>6</xdr:col>
      <xdr:colOff>732663</xdr:colOff>
      <xdr:row>27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25</xdr:row>
      <xdr:rowOff>0</xdr:rowOff>
    </xdr:from>
    <xdr:to>
      <xdr:col>6</xdr:col>
      <xdr:colOff>723138</xdr:colOff>
      <xdr:row>25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30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L51"/>
  <sheetViews>
    <sheetView tabSelected="1" view="pageBreakPreview" topLeftCell="E1" zoomScale="60" zoomScaleNormal="50" workbookViewId="0">
      <selection activeCell="N3" sqref="N3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3.7109375" style="1" customWidth="1"/>
    <col min="11" max="11" width="29.140625" style="1" customWidth="1"/>
    <col min="12" max="12" width="25.85546875" style="1" customWidth="1"/>
    <col min="13" max="13" width="31" style="1" customWidth="1"/>
    <col min="14" max="14" width="11.42578125" style="1"/>
    <col min="15" max="15" width="25.28515625" style="34" customWidth="1"/>
    <col min="16" max="38" width="11.42578125" style="1"/>
    <col min="39" max="16384" width="11.42578125" style="2"/>
  </cols>
  <sheetData>
    <row r="1" spans="1:38" ht="151.5" customHeight="1" thickBot="1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38" s="3" customFormat="1" ht="63.75" customHeight="1" thickBot="1">
      <c r="A2" s="59" t="s">
        <v>29</v>
      </c>
      <c r="B2" s="59" t="s">
        <v>30</v>
      </c>
      <c r="C2" s="59" t="s">
        <v>18</v>
      </c>
      <c r="D2" s="59"/>
      <c r="E2" s="59" t="s">
        <v>23</v>
      </c>
      <c r="F2" s="59" t="s">
        <v>19</v>
      </c>
      <c r="G2" s="59" t="s">
        <v>36</v>
      </c>
      <c r="H2" s="59" t="s">
        <v>21</v>
      </c>
      <c r="I2" s="59" t="s">
        <v>37</v>
      </c>
      <c r="J2" s="59" t="s">
        <v>25</v>
      </c>
      <c r="K2" s="59" t="s">
        <v>22</v>
      </c>
      <c r="L2" s="57" t="s">
        <v>31</v>
      </c>
      <c r="M2" s="55" t="s">
        <v>26</v>
      </c>
      <c r="O2" s="34"/>
    </row>
    <row r="3" spans="1:38" s="3" customFormat="1" ht="43.5" customHeight="1" thickBot="1">
      <c r="A3" s="59"/>
      <c r="B3" s="59"/>
      <c r="C3" s="37">
        <v>0.7</v>
      </c>
      <c r="D3" s="37" t="s">
        <v>38</v>
      </c>
      <c r="E3" s="59"/>
      <c r="F3" s="59"/>
      <c r="G3" s="59"/>
      <c r="H3" s="59"/>
      <c r="I3" s="59"/>
      <c r="J3" s="59"/>
      <c r="K3" s="59"/>
      <c r="L3" s="58"/>
      <c r="M3" s="55"/>
      <c r="O3" s="34"/>
    </row>
    <row r="4" spans="1:38" ht="29.25" customHeight="1" thickBot="1">
      <c r="A4" s="4" t="s">
        <v>9</v>
      </c>
      <c r="B4" s="38">
        <v>4599930.1100000003</v>
      </c>
      <c r="C4" s="38">
        <v>1047492.56</v>
      </c>
      <c r="D4" s="38">
        <v>0</v>
      </c>
      <c r="E4" s="38">
        <v>32635.57</v>
      </c>
      <c r="F4" s="38">
        <v>0</v>
      </c>
      <c r="G4" s="38">
        <v>26797.78</v>
      </c>
      <c r="H4" s="38">
        <v>177261.82</v>
      </c>
      <c r="I4" s="38">
        <v>96791.78</v>
      </c>
      <c r="J4" s="38">
        <v>9332.49</v>
      </c>
      <c r="K4" s="38">
        <v>2009084.81</v>
      </c>
      <c r="L4" s="38">
        <v>1135029</v>
      </c>
      <c r="M4" s="39">
        <f>SUM(B4:L4)</f>
        <v>9134355.9200000018</v>
      </c>
      <c r="O4" s="35"/>
      <c r="P4" s="5"/>
    </row>
    <row r="5" spans="1:38" ht="29.25" customHeight="1" thickBot="1">
      <c r="A5" s="6" t="s">
        <v>1</v>
      </c>
      <c r="B5" s="40">
        <v>6518038.79</v>
      </c>
      <c r="C5" s="40">
        <v>1484282.8</v>
      </c>
      <c r="D5" s="40">
        <v>0</v>
      </c>
      <c r="E5" s="40">
        <v>46244.160000000003</v>
      </c>
      <c r="F5" s="40">
        <v>0</v>
      </c>
      <c r="G5" s="40">
        <v>38934.099999999991</v>
      </c>
      <c r="H5" s="40">
        <v>243036.42</v>
      </c>
      <c r="I5" s="40">
        <v>207652.03</v>
      </c>
      <c r="J5" s="40">
        <v>13224.02</v>
      </c>
      <c r="K5" s="40">
        <v>2960556.99</v>
      </c>
      <c r="L5" s="41">
        <v>0</v>
      </c>
      <c r="M5" s="42">
        <f t="shared" ref="M5:M14" si="0">SUM(B5:L5)</f>
        <v>11511969.309999999</v>
      </c>
      <c r="O5" s="35"/>
      <c r="P5" s="5"/>
    </row>
    <row r="6" spans="1:38" ht="29.25" customHeight="1" thickBot="1">
      <c r="A6" s="4" t="s">
        <v>2</v>
      </c>
      <c r="B6" s="38">
        <v>28468608.210000001</v>
      </c>
      <c r="C6" s="38">
        <v>6482849.6500000004</v>
      </c>
      <c r="D6" s="38">
        <v>417254.12838290306</v>
      </c>
      <c r="E6" s="38">
        <v>201978.98</v>
      </c>
      <c r="F6" s="38">
        <v>0</v>
      </c>
      <c r="G6" s="38">
        <v>203902.18</v>
      </c>
      <c r="H6" s="38">
        <v>877954.15</v>
      </c>
      <c r="I6" s="38">
        <v>1241160.1099999999</v>
      </c>
      <c r="J6" s="38">
        <v>57758.07</v>
      </c>
      <c r="K6" s="38">
        <v>11968284.77</v>
      </c>
      <c r="L6" s="43">
        <v>3573292</v>
      </c>
      <c r="M6" s="39">
        <f t="shared" si="0"/>
        <v>53493042.248382896</v>
      </c>
      <c r="O6" s="35"/>
      <c r="P6" s="5"/>
    </row>
    <row r="7" spans="1:38" ht="29.25" customHeight="1" thickBot="1">
      <c r="A7" s="6" t="s">
        <v>10</v>
      </c>
      <c r="B7" s="40">
        <v>6013720.6299999999</v>
      </c>
      <c r="C7" s="40">
        <v>1369439.85</v>
      </c>
      <c r="D7" s="40">
        <v>273581.15000000002</v>
      </c>
      <c r="E7" s="40">
        <v>42666.12</v>
      </c>
      <c r="F7" s="40">
        <v>0</v>
      </c>
      <c r="G7" s="40">
        <v>33266.669999999991</v>
      </c>
      <c r="H7" s="40">
        <v>224009.8</v>
      </c>
      <c r="I7" s="40">
        <v>114058.05</v>
      </c>
      <c r="J7" s="40">
        <v>12200.84</v>
      </c>
      <c r="K7" s="40">
        <v>2578316.4700000002</v>
      </c>
      <c r="L7" s="41">
        <v>876440</v>
      </c>
      <c r="M7" s="42">
        <f t="shared" si="0"/>
        <v>11537699.58</v>
      </c>
      <c r="O7" s="35"/>
      <c r="P7" s="5"/>
    </row>
    <row r="8" spans="1:38" ht="29.25" customHeight="1" thickBot="1">
      <c r="A8" s="4" t="s">
        <v>12</v>
      </c>
      <c r="B8" s="38">
        <v>25742307.780000001</v>
      </c>
      <c r="C8" s="38">
        <v>5862018.6100000003</v>
      </c>
      <c r="D8" s="38">
        <v>1085956.8</v>
      </c>
      <c r="E8" s="38">
        <v>182636.43</v>
      </c>
      <c r="F8" s="38">
        <v>0</v>
      </c>
      <c r="G8" s="38">
        <v>120212.51000000001</v>
      </c>
      <c r="H8" s="38">
        <v>843388.78</v>
      </c>
      <c r="I8" s="38">
        <v>805214.10000000021</v>
      </c>
      <c r="J8" s="38">
        <v>52226.86</v>
      </c>
      <c r="K8" s="38">
        <v>11303916.539999999</v>
      </c>
      <c r="L8" s="43">
        <v>7804214</v>
      </c>
      <c r="M8" s="39">
        <f t="shared" si="0"/>
        <v>53802092.410000004</v>
      </c>
      <c r="O8" s="35"/>
      <c r="P8" s="5"/>
    </row>
    <row r="9" spans="1:38" ht="29.25" customHeight="1" thickBot="1">
      <c r="A9" s="6" t="s">
        <v>3</v>
      </c>
      <c r="B9" s="40">
        <v>10011750.310000001</v>
      </c>
      <c r="C9" s="40">
        <v>2279868.11</v>
      </c>
      <c r="D9" s="40">
        <v>888365.78</v>
      </c>
      <c r="E9" s="40">
        <v>71031.33</v>
      </c>
      <c r="F9" s="40">
        <v>0</v>
      </c>
      <c r="G9" s="40">
        <v>67587.030000000013</v>
      </c>
      <c r="H9" s="40">
        <v>331866.93</v>
      </c>
      <c r="I9" s="40">
        <v>582637.29</v>
      </c>
      <c r="J9" s="40">
        <v>20312.18</v>
      </c>
      <c r="K9" s="40">
        <v>4879952.4700000007</v>
      </c>
      <c r="L9" s="41">
        <v>983374</v>
      </c>
      <c r="M9" s="42">
        <f t="shared" si="0"/>
        <v>20116745.43</v>
      </c>
      <c r="O9" s="35"/>
      <c r="P9" s="5"/>
    </row>
    <row r="10" spans="1:38" ht="29.25" customHeight="1" thickBot="1">
      <c r="A10" s="4" t="s">
        <v>4</v>
      </c>
      <c r="B10" s="38">
        <v>7423485.8499999996</v>
      </c>
      <c r="C10" s="38">
        <v>1690470.51</v>
      </c>
      <c r="D10" s="38">
        <v>0</v>
      </c>
      <c r="E10" s="38">
        <v>52668.12</v>
      </c>
      <c r="F10" s="38">
        <v>0</v>
      </c>
      <c r="G10" s="38">
        <v>52206.479999999996</v>
      </c>
      <c r="H10" s="38">
        <v>257981.97</v>
      </c>
      <c r="I10" s="38">
        <v>245423.78</v>
      </c>
      <c r="J10" s="38">
        <v>15061.02</v>
      </c>
      <c r="K10" s="38">
        <v>2972189.6199999996</v>
      </c>
      <c r="L10" s="43">
        <v>15174</v>
      </c>
      <c r="M10" s="39">
        <f t="shared" si="0"/>
        <v>12724661.349999998</v>
      </c>
      <c r="O10" s="35"/>
      <c r="P10" s="5"/>
    </row>
    <row r="11" spans="1:38" ht="29.25" customHeight="1" thickBot="1">
      <c r="A11" s="6" t="s">
        <v>5</v>
      </c>
      <c r="B11" s="40">
        <v>4503967.51</v>
      </c>
      <c r="C11" s="40">
        <v>1025640.03</v>
      </c>
      <c r="D11" s="40">
        <v>170638.39</v>
      </c>
      <c r="E11" s="40">
        <v>31954.73</v>
      </c>
      <c r="F11" s="40">
        <v>0</v>
      </c>
      <c r="G11" s="40">
        <v>30874.619999999995</v>
      </c>
      <c r="H11" s="40">
        <v>165034.97</v>
      </c>
      <c r="I11" s="40">
        <v>154790.16</v>
      </c>
      <c r="J11" s="40">
        <v>9137.7999999999993</v>
      </c>
      <c r="K11" s="40">
        <v>1927829.63</v>
      </c>
      <c r="L11" s="41">
        <v>0</v>
      </c>
      <c r="M11" s="42">
        <f t="shared" si="0"/>
        <v>8019867.8399999999</v>
      </c>
      <c r="O11" s="35"/>
      <c r="P11" s="5"/>
    </row>
    <row r="12" spans="1:38" ht="29.25" customHeight="1" thickBot="1">
      <c r="A12" s="4" t="s">
        <v>6</v>
      </c>
      <c r="B12" s="38">
        <v>5658728.4199999999</v>
      </c>
      <c r="C12" s="38">
        <v>1288601.3</v>
      </c>
      <c r="D12" s="38">
        <v>87771.280596260302</v>
      </c>
      <c r="E12" s="38">
        <v>40147.53</v>
      </c>
      <c r="F12" s="38">
        <v>0</v>
      </c>
      <c r="G12" s="38">
        <v>35367.179999999993</v>
      </c>
      <c r="H12" s="38">
        <v>191994.77</v>
      </c>
      <c r="I12" s="38">
        <v>149469.69</v>
      </c>
      <c r="J12" s="38">
        <v>11480.62</v>
      </c>
      <c r="K12" s="38">
        <v>2571482.5</v>
      </c>
      <c r="L12" s="43">
        <v>129589</v>
      </c>
      <c r="M12" s="39">
        <f t="shared" si="0"/>
        <v>10164632.29059626</v>
      </c>
      <c r="O12" s="35"/>
      <c r="P12" s="5"/>
    </row>
    <row r="13" spans="1:38" ht="29.25" customHeight="1" thickBot="1">
      <c r="A13" s="6" t="s">
        <v>7</v>
      </c>
      <c r="B13" s="40">
        <v>5151570.9400000004</v>
      </c>
      <c r="C13" s="40">
        <v>1173111.79</v>
      </c>
      <c r="D13" s="40">
        <v>59101</v>
      </c>
      <c r="E13" s="40">
        <v>36549.35</v>
      </c>
      <c r="F13" s="40">
        <v>0</v>
      </c>
      <c r="G13" s="40">
        <v>35868.729999999996</v>
      </c>
      <c r="H13" s="40">
        <v>172404.02</v>
      </c>
      <c r="I13" s="40">
        <v>42157.31</v>
      </c>
      <c r="J13" s="40">
        <v>10451.68</v>
      </c>
      <c r="K13" s="40">
        <v>2258205.36</v>
      </c>
      <c r="L13" s="41">
        <v>366937</v>
      </c>
      <c r="M13" s="42">
        <f t="shared" si="0"/>
        <v>9306357.1799999997</v>
      </c>
      <c r="O13" s="35"/>
      <c r="P13" s="5"/>
    </row>
    <row r="14" spans="1:38" ht="29.25" customHeight="1" thickBot="1">
      <c r="A14" s="4" t="s">
        <v>8</v>
      </c>
      <c r="B14" s="38">
        <v>3690801.37</v>
      </c>
      <c r="C14" s="38">
        <v>840466.46</v>
      </c>
      <c r="D14" s="38">
        <v>0</v>
      </c>
      <c r="E14" s="38">
        <v>26185.48</v>
      </c>
      <c r="F14" s="38">
        <v>0</v>
      </c>
      <c r="G14" s="38">
        <v>23946.52</v>
      </c>
      <c r="H14" s="38">
        <v>128759.81</v>
      </c>
      <c r="I14" s="38">
        <v>42228.5</v>
      </c>
      <c r="J14" s="38">
        <v>7488.02</v>
      </c>
      <c r="K14" s="38">
        <v>1370455.64</v>
      </c>
      <c r="L14" s="43">
        <v>1008695</v>
      </c>
      <c r="M14" s="39">
        <f t="shared" si="0"/>
        <v>7139026.7999999989</v>
      </c>
      <c r="O14" s="35"/>
      <c r="P14" s="5"/>
    </row>
    <row r="15" spans="1:38" s="9" customFormat="1" ht="42.75" customHeight="1" thickBot="1">
      <c r="A15" s="7" t="s">
        <v>11</v>
      </c>
      <c r="B15" s="44">
        <f>SUM(B4:B14)</f>
        <v>107782909.92000002</v>
      </c>
      <c r="C15" s="44">
        <f t="shared" ref="C15:D15" si="1">SUM(C4:C14)</f>
        <v>24544241.670000006</v>
      </c>
      <c r="D15" s="44">
        <f t="shared" si="1"/>
        <v>2982668.5289791636</v>
      </c>
      <c r="E15" s="44">
        <f t="shared" ref="E15:L15" si="2">SUM(E4:E14)</f>
        <v>764697.79999999993</v>
      </c>
      <c r="F15" s="44">
        <f t="shared" si="2"/>
        <v>0</v>
      </c>
      <c r="G15" s="44">
        <f t="shared" si="2"/>
        <v>668963.80000000005</v>
      </c>
      <c r="H15" s="44">
        <f t="shared" si="2"/>
        <v>3613693.4400000009</v>
      </c>
      <c r="I15" s="44">
        <f t="shared" si="2"/>
        <v>3681582.8000000003</v>
      </c>
      <c r="J15" s="44">
        <f t="shared" si="2"/>
        <v>218673.59999999995</v>
      </c>
      <c r="K15" s="44">
        <f t="shared" si="2"/>
        <v>46800274.799999997</v>
      </c>
      <c r="L15" s="44">
        <f t="shared" si="2"/>
        <v>15892744</v>
      </c>
      <c r="M15" s="44">
        <f>SUM(M4:M14)</f>
        <v>206950450.35897917</v>
      </c>
      <c r="N15" s="8"/>
      <c r="O15" s="35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27" customHeight="1">
      <c r="A16" s="56" t="s">
        <v>27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31"/>
    </row>
    <row r="17" spans="1:38" s="10" customFormat="1" ht="18">
      <c r="A17" s="60" t="s">
        <v>35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</row>
    <row r="18" spans="1:38" s="52" customFormat="1" ht="24" customHeight="1">
      <c r="A18" s="60" t="s">
        <v>39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52" customFormat="1" ht="16.5" customHeight="1">
      <c r="A19" s="60" t="s">
        <v>40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s="52" customFormat="1" ht="33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s="10" customFormat="1" ht="24.75" customHeight="1">
      <c r="A21" s="63" t="s">
        <v>42</v>
      </c>
      <c r="B21" s="64"/>
      <c r="C21" s="64"/>
      <c r="D21" s="13"/>
      <c r="E21" s="14" t="s">
        <v>16</v>
      </c>
      <c r="F21" s="15"/>
      <c r="G21" s="14" t="s">
        <v>0</v>
      </c>
      <c r="H21" s="16"/>
      <c r="I21" s="16"/>
      <c r="J21" s="17"/>
      <c r="K21" s="17"/>
      <c r="L21" s="17"/>
      <c r="M21" s="17"/>
      <c r="N21" s="12"/>
      <c r="O21" s="34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s="10" customFormat="1" ht="24.75" customHeight="1">
      <c r="A22" s="54" t="s">
        <v>17</v>
      </c>
      <c r="B22" s="54"/>
      <c r="C22" s="54"/>
      <c r="D22" s="18"/>
      <c r="E22" s="46">
        <v>449095458</v>
      </c>
      <c r="F22" s="19" t="s">
        <v>13</v>
      </c>
      <c r="G22" s="46">
        <f>ROUND(E22*0.24,2)</f>
        <v>107782909.92</v>
      </c>
      <c r="H22" s="11"/>
      <c r="I22" s="11"/>
      <c r="J22" s="12"/>
      <c r="K22" s="12"/>
      <c r="L22" s="12"/>
      <c r="M22" s="12"/>
      <c r="N22" s="12"/>
      <c r="O22" s="34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s="10" customFormat="1" ht="24.75" customHeight="1">
      <c r="A23" s="54" t="s">
        <v>32</v>
      </c>
      <c r="B23" s="54"/>
      <c r="C23" s="54"/>
      <c r="D23" s="18"/>
      <c r="E23" s="46">
        <v>24544241.670000002</v>
      </c>
      <c r="F23" s="19" t="s">
        <v>15</v>
      </c>
      <c r="G23" s="46">
        <f>E23</f>
        <v>24544241.670000002</v>
      </c>
      <c r="H23" s="11"/>
      <c r="I23" s="11"/>
      <c r="J23" s="12"/>
      <c r="K23" s="12"/>
      <c r="L23" s="12"/>
      <c r="M23" s="12"/>
      <c r="N23" s="12"/>
      <c r="O23" s="34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s="10" customFormat="1" ht="26.25" customHeight="1">
      <c r="A24" s="54" t="s">
        <v>28</v>
      </c>
      <c r="B24" s="54"/>
      <c r="C24" s="54"/>
      <c r="D24" s="18"/>
      <c r="E24" s="46">
        <v>5041274.24</v>
      </c>
      <c r="F24" s="19" t="s">
        <v>15</v>
      </c>
      <c r="G24" s="46">
        <f>E24</f>
        <v>5041274.24</v>
      </c>
      <c r="H24" s="11"/>
      <c r="I24" s="11"/>
      <c r="J24" s="12"/>
      <c r="K24" s="12"/>
      <c r="L24" s="12"/>
      <c r="M24" s="12"/>
      <c r="N24" s="12"/>
      <c r="O24" s="3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s="10" customFormat="1" ht="42" customHeight="1">
      <c r="A25" s="54" t="s">
        <v>41</v>
      </c>
      <c r="B25" s="54"/>
      <c r="C25" s="54"/>
      <c r="D25" s="50"/>
      <c r="E25" s="51">
        <v>-2058605.7110208366</v>
      </c>
      <c r="F25" s="19"/>
      <c r="G25" s="51">
        <f>E25</f>
        <v>-2058605.7110208366</v>
      </c>
      <c r="H25" s="11"/>
      <c r="I25" s="11"/>
      <c r="J25" s="12"/>
      <c r="K25" s="12"/>
      <c r="L25" s="12"/>
      <c r="M25" s="12"/>
      <c r="N25" s="12"/>
      <c r="O25" s="34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s="10" customFormat="1" ht="24" customHeight="1">
      <c r="A26" s="54" t="s">
        <v>23</v>
      </c>
      <c r="B26" s="54"/>
      <c r="C26" s="54"/>
      <c r="D26" s="18"/>
      <c r="E26" s="46">
        <v>3823489</v>
      </c>
      <c r="F26" s="19" t="s">
        <v>14</v>
      </c>
      <c r="G26" s="46">
        <f>ROUND(E26*0.2,2)</f>
        <v>764697.8</v>
      </c>
      <c r="H26" s="11"/>
      <c r="I26" s="11"/>
      <c r="J26" s="12"/>
      <c r="K26" s="12"/>
      <c r="L26" s="12"/>
      <c r="M26" s="12"/>
      <c r="N26" s="12"/>
      <c r="O26" s="34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s="10" customFormat="1" ht="27" customHeight="1">
      <c r="A27" s="54" t="s">
        <v>19</v>
      </c>
      <c r="B27" s="54"/>
      <c r="C27" s="54"/>
      <c r="D27" s="18"/>
      <c r="E27" s="48">
        <v>0</v>
      </c>
      <c r="F27" s="19" t="s">
        <v>14</v>
      </c>
      <c r="G27" s="46">
        <f>ROUND(E27*0.2,2)</f>
        <v>0</v>
      </c>
      <c r="H27" s="11"/>
      <c r="I27" s="11"/>
      <c r="J27" s="12"/>
      <c r="K27" s="12"/>
      <c r="L27" s="12"/>
      <c r="M27" s="12"/>
      <c r="N27" s="12"/>
      <c r="O27" s="34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s="10" customFormat="1" ht="32.25" customHeight="1">
      <c r="A28" s="54" t="s">
        <v>20</v>
      </c>
      <c r="B28" s="54"/>
      <c r="C28" s="54"/>
      <c r="D28" s="18"/>
      <c r="E28" s="46">
        <v>4765738</v>
      </c>
      <c r="F28" s="19" t="s">
        <v>14</v>
      </c>
      <c r="G28" s="46">
        <f>ROUND(E28*0.2,2)</f>
        <v>953147.6</v>
      </c>
      <c r="H28" s="11"/>
      <c r="I28" s="11"/>
      <c r="J28" s="12"/>
      <c r="K28" s="12"/>
      <c r="L28" s="12"/>
      <c r="M28" s="12"/>
      <c r="N28" s="12"/>
      <c r="O28" s="34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s="10" customFormat="1" ht="32.25" customHeight="1">
      <c r="A29" s="54" t="s">
        <v>34</v>
      </c>
      <c r="B29" s="54"/>
      <c r="C29" s="54"/>
      <c r="D29" s="50"/>
      <c r="E29" s="51">
        <v>-284183.79999999993</v>
      </c>
      <c r="F29" s="19"/>
      <c r="G29" s="51">
        <f>E29</f>
        <v>-284183.79999999993</v>
      </c>
      <c r="H29" s="11"/>
      <c r="I29" s="11"/>
      <c r="J29" s="12"/>
      <c r="K29" s="12"/>
      <c r="L29" s="12"/>
      <c r="M29" s="12"/>
      <c r="N29" s="12"/>
      <c r="O29" s="34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s="10" customFormat="1" ht="32.25" customHeight="1">
      <c r="A30" s="54" t="s">
        <v>21</v>
      </c>
      <c r="B30" s="54"/>
      <c r="C30" s="54"/>
      <c r="D30" s="18"/>
      <c r="E30" s="46">
        <v>15057056</v>
      </c>
      <c r="F30" s="19" t="s">
        <v>13</v>
      </c>
      <c r="G30" s="46">
        <f>ROUND(E30*0.24,2)</f>
        <v>3613693.44</v>
      </c>
      <c r="H30" s="11"/>
      <c r="I30" s="11"/>
      <c r="J30" s="12"/>
      <c r="K30" s="12"/>
      <c r="L30" s="12"/>
      <c r="M30" s="12"/>
      <c r="N30" s="12"/>
      <c r="O30" s="34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38" s="10" customFormat="1" ht="47.25" customHeight="1">
      <c r="A31" s="54" t="s">
        <v>24</v>
      </c>
      <c r="B31" s="54"/>
      <c r="C31" s="54"/>
      <c r="D31" s="18"/>
      <c r="E31" s="46">
        <v>18407914</v>
      </c>
      <c r="F31" s="19" t="s">
        <v>14</v>
      </c>
      <c r="G31" s="46">
        <f t="shared" ref="G31:G32" si="3">ROUND(E31*0.2,2)</f>
        <v>3681582.8</v>
      </c>
      <c r="H31" s="11"/>
      <c r="I31" s="11"/>
      <c r="J31" s="12"/>
      <c r="K31" s="12"/>
      <c r="L31" s="12"/>
      <c r="M31" s="12"/>
      <c r="N31" s="12"/>
      <c r="O31" s="34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pans="1:38" s="10" customFormat="1" ht="47.25" customHeight="1">
      <c r="A32" s="54" t="s">
        <v>25</v>
      </c>
      <c r="B32" s="54"/>
      <c r="C32" s="54"/>
      <c r="D32" s="18"/>
      <c r="E32" s="46">
        <v>1093368</v>
      </c>
      <c r="F32" s="19" t="s">
        <v>14</v>
      </c>
      <c r="G32" s="46">
        <f t="shared" si="3"/>
        <v>218673.6</v>
      </c>
      <c r="H32" s="11"/>
      <c r="I32" s="11"/>
      <c r="J32" s="12"/>
      <c r="K32" s="12"/>
      <c r="L32" s="12"/>
      <c r="M32" s="12"/>
      <c r="N32" s="12"/>
      <c r="O32" s="34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</row>
    <row r="33" spans="1:38" s="10" customFormat="1" ht="29.25" customHeight="1">
      <c r="A33" s="54" t="s">
        <v>22</v>
      </c>
      <c r="B33" s="54"/>
      <c r="C33" s="54"/>
      <c r="D33" s="18"/>
      <c r="E33" s="46">
        <v>195001145</v>
      </c>
      <c r="F33" s="19" t="s">
        <v>13</v>
      </c>
      <c r="G33" s="46">
        <f>ROUND(E33*0.24,2)</f>
        <v>46800274.799999997</v>
      </c>
      <c r="H33" s="11"/>
      <c r="I33" s="11"/>
      <c r="J33" s="12"/>
      <c r="K33" s="12"/>
      <c r="L33" s="12"/>
      <c r="M33" s="12"/>
      <c r="N33" s="12"/>
      <c r="O33" s="34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</row>
    <row r="34" spans="1:38" s="10" customFormat="1" ht="25.5">
      <c r="A34" s="32" t="s">
        <v>31</v>
      </c>
      <c r="B34" s="32"/>
      <c r="C34" s="32"/>
      <c r="D34" s="33"/>
      <c r="E34" s="46">
        <v>52364679</v>
      </c>
      <c r="F34" s="19"/>
      <c r="G34" s="46">
        <v>15892744</v>
      </c>
      <c r="H34" s="11"/>
      <c r="I34" s="11"/>
      <c r="J34" s="12"/>
      <c r="K34" s="12"/>
      <c r="L34" s="12"/>
      <c r="M34" s="12"/>
      <c r="N34" s="12"/>
      <c r="O34" s="34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</row>
    <row r="35" spans="1:38" ht="27" thickBot="1">
      <c r="A35" s="62" t="s">
        <v>11</v>
      </c>
      <c r="B35" s="62"/>
      <c r="C35" s="62"/>
      <c r="D35" s="20"/>
      <c r="E35" s="45">
        <f>SUM(E22:E34)</f>
        <v>766851573.39897919</v>
      </c>
      <c r="F35" s="21"/>
      <c r="G35" s="47">
        <f>SUM(G22:G34)</f>
        <v>206950450.35897917</v>
      </c>
      <c r="H35" s="11"/>
      <c r="I35" s="11"/>
      <c r="J35" s="12"/>
      <c r="K35" s="12"/>
      <c r="L35" s="12"/>
      <c r="M35" s="12"/>
    </row>
    <row r="36" spans="1:38" ht="26.25" thickTop="1">
      <c r="A36" s="11"/>
      <c r="B36" s="11"/>
      <c r="C36" s="11"/>
      <c r="D36" s="11"/>
      <c r="E36" s="36"/>
      <c r="F36" s="11"/>
      <c r="G36" s="16"/>
      <c r="H36" s="11"/>
      <c r="I36" s="11"/>
      <c r="J36" s="12"/>
      <c r="K36" s="12"/>
      <c r="L36" s="12"/>
      <c r="M36" s="12"/>
    </row>
    <row r="37" spans="1:38">
      <c r="A37" s="22"/>
      <c r="B37" s="22"/>
      <c r="C37" s="22"/>
      <c r="D37" s="22"/>
      <c r="E37" s="22"/>
      <c r="F37" s="22"/>
      <c r="G37" s="22"/>
      <c r="H37" s="22"/>
      <c r="I37" s="22"/>
    </row>
    <row r="38" spans="1:38">
      <c r="A38" s="22"/>
      <c r="B38" s="22"/>
      <c r="C38" s="22"/>
      <c r="D38" s="22"/>
      <c r="E38" s="22"/>
      <c r="F38" s="22"/>
      <c r="G38" s="22"/>
      <c r="H38" s="22"/>
      <c r="I38" s="22"/>
    </row>
    <row r="39" spans="1:38" s="1" customFormat="1">
      <c r="A39" s="53"/>
      <c r="B39" s="53"/>
      <c r="C39" s="53"/>
      <c r="D39" s="23"/>
      <c r="E39" s="24"/>
      <c r="F39" s="25"/>
      <c r="G39" s="24"/>
      <c r="H39" s="24"/>
      <c r="I39" s="25"/>
      <c r="J39" s="24"/>
      <c r="O39" s="34"/>
    </row>
    <row r="40" spans="1:38" s="1" customFormat="1">
      <c r="A40" s="53"/>
      <c r="B40" s="53"/>
      <c r="C40" s="53"/>
      <c r="D40" s="23"/>
      <c r="E40" s="24"/>
      <c r="F40" s="25"/>
      <c r="G40" s="24"/>
      <c r="H40" s="24"/>
      <c r="I40" s="25"/>
      <c r="J40" s="24"/>
      <c r="O40" s="34"/>
    </row>
    <row r="41" spans="1:38" s="1" customFormat="1">
      <c r="A41" s="53"/>
      <c r="B41" s="53"/>
      <c r="C41" s="53"/>
      <c r="D41" s="23"/>
      <c r="E41" s="24"/>
      <c r="F41" s="25"/>
      <c r="G41" s="24"/>
      <c r="H41" s="24"/>
      <c r="I41" s="25"/>
      <c r="J41" s="24"/>
      <c r="O41" s="34"/>
    </row>
    <row r="42" spans="1:38" s="1" customFormat="1">
      <c r="A42" s="53"/>
      <c r="B42" s="53"/>
      <c r="C42" s="53"/>
      <c r="D42" s="23"/>
      <c r="E42" s="24"/>
      <c r="F42" s="25"/>
      <c r="G42" s="24"/>
      <c r="H42" s="24"/>
      <c r="I42" s="25"/>
      <c r="J42" s="24"/>
      <c r="O42" s="34"/>
    </row>
    <row r="43" spans="1:38" s="1" customFormat="1">
      <c r="A43" s="53"/>
      <c r="B43" s="53"/>
      <c r="C43" s="53"/>
      <c r="D43" s="23"/>
      <c r="E43" s="24"/>
      <c r="F43" s="25"/>
      <c r="G43" s="24"/>
      <c r="H43" s="24"/>
      <c r="I43" s="25"/>
      <c r="J43" s="24"/>
      <c r="O43" s="34"/>
    </row>
    <row r="44" spans="1:38" s="1" customFormat="1">
      <c r="A44" s="53"/>
      <c r="B44" s="53"/>
      <c r="C44" s="53"/>
      <c r="D44" s="23"/>
      <c r="E44" s="24"/>
      <c r="F44" s="25"/>
      <c r="G44" s="24"/>
      <c r="H44" s="24"/>
      <c r="I44" s="25"/>
      <c r="J44" s="24"/>
      <c r="O44" s="34"/>
    </row>
    <row r="45" spans="1:38" s="1" customFormat="1">
      <c r="A45" s="53"/>
      <c r="B45" s="53"/>
      <c r="C45" s="53"/>
      <c r="D45" s="23"/>
      <c r="E45" s="24"/>
      <c r="F45" s="25"/>
      <c r="G45" s="24"/>
      <c r="H45" s="24"/>
      <c r="I45" s="25"/>
      <c r="J45" s="24"/>
      <c r="O45" s="34"/>
    </row>
    <row r="46" spans="1:38" s="1" customFormat="1">
      <c r="A46" s="53"/>
      <c r="B46" s="53"/>
      <c r="C46" s="53"/>
      <c r="D46" s="23"/>
      <c r="E46" s="24"/>
      <c r="F46" s="25"/>
      <c r="G46" s="24"/>
      <c r="H46" s="24"/>
      <c r="I46" s="25"/>
      <c r="J46" s="24"/>
      <c r="O46" s="34"/>
    </row>
    <row r="47" spans="1:38" s="1" customFormat="1">
      <c r="A47" s="53"/>
      <c r="B47" s="53"/>
      <c r="C47" s="53"/>
      <c r="D47" s="26"/>
      <c r="E47" s="24"/>
      <c r="F47" s="25"/>
      <c r="G47" s="24"/>
      <c r="H47" s="24"/>
      <c r="I47" s="25"/>
      <c r="J47" s="24"/>
      <c r="O47" s="34"/>
    </row>
    <row r="48" spans="1:38" s="1" customFormat="1">
      <c r="A48" s="53"/>
      <c r="B48" s="53"/>
      <c r="C48" s="53"/>
      <c r="D48" s="23"/>
      <c r="E48" s="24"/>
      <c r="F48" s="25"/>
      <c r="G48" s="24"/>
      <c r="H48" s="24"/>
      <c r="I48" s="25"/>
      <c r="J48" s="24"/>
      <c r="O48" s="34"/>
    </row>
    <row r="49" spans="1:10">
      <c r="A49" s="22"/>
      <c r="B49" s="22"/>
      <c r="C49" s="22"/>
      <c r="D49" s="27"/>
      <c r="E49" s="27"/>
      <c r="F49" s="27"/>
      <c r="G49" s="27"/>
      <c r="H49" s="27"/>
      <c r="I49" s="27"/>
      <c r="J49" s="27"/>
    </row>
    <row r="50" spans="1:10">
      <c r="A50" s="22"/>
      <c r="B50" s="22"/>
      <c r="C50" s="22"/>
      <c r="D50" s="28"/>
      <c r="E50" s="28"/>
      <c r="F50" s="24"/>
      <c r="G50" s="24"/>
      <c r="H50" s="24"/>
      <c r="I50" s="25"/>
    </row>
    <row r="51" spans="1:10">
      <c r="D51" s="29"/>
      <c r="E51" s="29"/>
      <c r="F51" s="29"/>
      <c r="G51" s="29"/>
      <c r="I51" s="30"/>
    </row>
  </sheetData>
  <mergeCells count="41">
    <mergeCell ref="A1:M1"/>
    <mergeCell ref="A35:C35"/>
    <mergeCell ref="A21:C21"/>
    <mergeCell ref="A22:C22"/>
    <mergeCell ref="A23:C23"/>
    <mergeCell ref="A26:C26"/>
    <mergeCell ref="A27:C27"/>
    <mergeCell ref="A24:C24"/>
    <mergeCell ref="A2:A3"/>
    <mergeCell ref="B2:B3"/>
    <mergeCell ref="E2:E3"/>
    <mergeCell ref="F2:F3"/>
    <mergeCell ref="G2:G3"/>
    <mergeCell ref="J2:J3"/>
    <mergeCell ref="A28:C28"/>
    <mergeCell ref="A33:C33"/>
    <mergeCell ref="A31:C31"/>
    <mergeCell ref="A32:C32"/>
    <mergeCell ref="M2:M3"/>
    <mergeCell ref="A16:K16"/>
    <mergeCell ref="L2:L3"/>
    <mergeCell ref="H2:H3"/>
    <mergeCell ref="I2:I3"/>
    <mergeCell ref="A30:C30"/>
    <mergeCell ref="K2:K3"/>
    <mergeCell ref="C2:D2"/>
    <mergeCell ref="A17:M17"/>
    <mergeCell ref="A29:C29"/>
    <mergeCell ref="A25:C25"/>
    <mergeCell ref="A18:M18"/>
    <mergeCell ref="A19:M19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</mergeCells>
  <printOptions horizontalCentered="1"/>
  <pageMargins left="0.34" right="0.19" top="0.75" bottom="0.75" header="0.3" footer="0.3"/>
  <pageSetup scale="33" orientation="landscape" r:id="rId1"/>
  <ignoredErrors>
    <ignoredError sqref="G30" formula="1"/>
    <ignoredError sqref="C15:D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Matula</cp:lastModifiedBy>
  <cp:lastPrinted>2019-07-03T20:32:31Z</cp:lastPrinted>
  <dcterms:created xsi:type="dcterms:W3CDTF">2008-01-30T14:54:54Z</dcterms:created>
  <dcterms:modified xsi:type="dcterms:W3CDTF">2019-08-05T13:40:31Z</dcterms:modified>
</cp:coreProperties>
</file>