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tula\Desktop\CALCULO DE PARTICIPACIONES 2019\SEPTIEMBRE\"/>
    </mc:Choice>
  </mc:AlternateContent>
  <bookViews>
    <workbookView xWindow="0" yWindow="0" windowWidth="20490" windowHeight="7620" tabRatio="865"/>
  </bookViews>
  <sheets>
    <sheet name="PORTAL SEFIN" sheetId="33" r:id="rId1"/>
  </sheets>
  <definedNames>
    <definedName name="_xlnm.Print_Area" localSheetId="0">'PORTAL SEFIN'!$A$1:$M$33</definedName>
  </definedNames>
  <calcPr calcId="162913"/>
</workbook>
</file>

<file path=xl/calcChain.xml><?xml version="1.0" encoding="utf-8"?>
<calcChain xmlns="http://schemas.openxmlformats.org/spreadsheetml/2006/main">
  <c r="E32" i="33" l="1"/>
  <c r="G30" i="33"/>
  <c r="G29" i="33"/>
  <c r="G28" i="33"/>
  <c r="G27" i="33"/>
  <c r="G26" i="33"/>
  <c r="G25" i="33"/>
  <c r="G24" i="33"/>
  <c r="G22" i="33"/>
  <c r="G21" i="33"/>
  <c r="G20" i="33"/>
  <c r="L15" i="33"/>
  <c r="K15" i="33"/>
  <c r="J15" i="33"/>
  <c r="I15" i="33"/>
  <c r="H15" i="33"/>
  <c r="G15" i="33"/>
  <c r="F15" i="33"/>
  <c r="E15" i="33"/>
  <c r="D15" i="33"/>
  <c r="C15" i="33"/>
  <c r="B15" i="33"/>
  <c r="M14" i="33"/>
  <c r="M13" i="33"/>
  <c r="M12" i="33"/>
  <c r="M11" i="33"/>
  <c r="M10" i="33"/>
  <c r="M9" i="33"/>
  <c r="M8" i="33"/>
  <c r="M7" i="33"/>
  <c r="M6" i="33"/>
  <c r="M5" i="33"/>
  <c r="M4" i="33"/>
  <c r="G32" i="33" l="1"/>
  <c r="M15" i="33"/>
</calcChain>
</file>

<file path=xl/sharedStrings.xml><?xml version="1.0" encoding="utf-8"?>
<sst xmlns="http://schemas.openxmlformats.org/spreadsheetml/2006/main" count="54" uniqueCount="38">
  <si>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</si>
  <si>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</si>
  <si>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</si>
  <si>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</si>
  <si>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</si>
  <si>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</si>
  <si>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</si>
  <si>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</si>
  <si>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</si>
  <si>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</si>
  <si>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</si>
  <si>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</si>
  <si>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</si>
  <si>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</si>
  <si>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</si>
  <si>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</si>
  <si>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</si>
  <si>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</si>
  <si>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</si>
  <si>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</si>
  <si>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</si>
  <si>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</si>
  <si>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</si>
  <si>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</si>
  <si>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</si>
  <si>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</si>
  <si>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</si>
  <si>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* Ingresos causados en ejercicios fiscales anteriores al ejercicio 2010.</t>
  </si>
  <si>
    <t>Fondo de Fomento Municipal (30%)</t>
  </si>
  <si>
    <t>Nombre 
del 
Municipio</t>
  </si>
  <si>
    <t>Fondo General de 
Participaciones</t>
  </si>
  <si>
    <t>Fondo ISR</t>
  </si>
  <si>
    <t>Fondo de Fomento Municipal (BASE 2013+70%)</t>
  </si>
  <si>
    <r>
      <t>30%</t>
    </r>
    <r>
      <rPr>
        <b/>
        <sz val="12"/>
        <rFont val="Arial"/>
        <family val="2"/>
      </rPr>
      <t xml:space="preserve"> </t>
    </r>
    <r>
      <rPr>
        <b/>
        <sz val="14"/>
        <rFont val="Arial"/>
        <family val="2"/>
      </rPr>
      <t>/1</t>
    </r>
  </si>
  <si>
    <t>Tercera Parcialidad del Ajuste de Coeficientes del  Fondo de Fomento Municipal (30%)</t>
  </si>
  <si>
    <t>PARTICIPACIONES A MUNICIPIOS SEPTIEMBRE 2019</t>
  </si>
  <si>
    <t>SEPTIEMBRE 2019</t>
  </si>
  <si>
    <r>
      <t>/1</t>
    </r>
    <r>
      <rPr>
        <sz val="14"/>
        <rFont val="Arial"/>
        <family val="2"/>
      </rPr>
      <t xml:space="preserve"> Se aplicó la tercera deducción de manera proporcional del Ajuste de Coeficiente 2019 al Fondo de Fomento Municipal (30%). Teniendo un saldo pendiente de deducir  por el importe total de:</t>
    </r>
    <r>
      <rPr>
        <b/>
        <sz val="14"/>
        <color rgb="FFFF0000"/>
        <rFont val="Arial"/>
        <family val="2"/>
      </rPr>
      <t xml:space="preserve"> -36,414.55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</si>
</sst>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#,##0_ ;[Red]\-#,##0\ "/>
    <numFmt numFmtId="168" formatCode="&quot;$&quot;#,##0.00"/>
    <numFmt numFmtId="169" formatCode="_-&quot;$&quot;* #,##0_-;\-&quot;$&quot;* #,##0_-;_-&quot;$&quot;* &quot;-&quot;??_-;_-@_-"/>
    <numFmt numFmtId="170" formatCode="&quot;$&quot;\ \ \ #\'\ ###\ \,##0.00"/>
  </numFmts>
  <fonts count="4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5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sz val="12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zo Sans"/>
      <family val="3"/>
    </font>
    <font>
      <sz val="2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6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3" fontId="19" fillId="2" borderId="0" xfId="47" applyNumberFormat="1" applyFont="1" applyFill="1"/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0" fontId="25" fillId="0" borderId="0" xfId="47" applyFont="1"/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0" fontId="26" fillId="2" borderId="0" xfId="1" applyFont="1" applyFill="1" applyBorder="1" applyAlignment="1" applyProtection="1">
      <alignment horizontal="left" vertical="center" wrapText="1"/>
    </xf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0" fontId="26" fillId="2" borderId="0" xfId="1" applyFont="1" applyFill="1" applyBorder="1" applyAlignment="1">
      <alignment horizontal="left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36" fillId="2" borderId="0" xfId="47" applyFont="1" applyFill="1"/>
    <xf numFmtId="3" fontId="36" fillId="2" borderId="0" xfId="47" applyNumberFormat="1" applyFont="1" applyFill="1"/>
    <xf numFmtId="168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3" fontId="38" fillId="2" borderId="2" xfId="1" applyNumberFormat="1" applyFont="1" applyFill="1" applyBorder="1" applyAlignment="1">
      <alignment horizontal="right" vertical="center"/>
    </xf>
    <xf numFmtId="3" fontId="29" fillId="2" borderId="2" xfId="1" applyNumberFormat="1" applyFont="1" applyFill="1" applyBorder="1" applyAlignment="1">
      <alignment horizontal="right" vertical="center"/>
    </xf>
    <xf numFmtId="3" fontId="38" fillId="3" borderId="2" xfId="1" applyNumberFormat="1" applyFont="1" applyFill="1" applyBorder="1" applyAlignment="1">
      <alignment horizontal="right" vertical="center"/>
    </xf>
    <xf numFmtId="167" fontId="38" fillId="3" borderId="2" xfId="1" applyNumberFormat="1" applyFont="1" applyFill="1" applyBorder="1" applyAlignment="1">
      <alignment horizontal="right" vertical="center"/>
    </xf>
    <xf numFmtId="3" fontId="29" fillId="3" borderId="2" xfId="1" applyNumberFormat="1" applyFont="1" applyFill="1" applyBorder="1" applyAlignment="1">
      <alignment horizontal="right" vertical="center"/>
    </xf>
    <xf numFmtId="167" fontId="38" fillId="2" borderId="2" xfId="1" applyNumberFormat="1" applyFont="1" applyFill="1" applyBorder="1" applyAlignment="1">
      <alignment horizontal="right" vertical="center"/>
    </xf>
    <xf numFmtId="3" fontId="29" fillId="5" borderId="2" xfId="1" applyNumberFormat="1" applyFont="1" applyFill="1" applyBorder="1" applyAlignment="1">
      <alignment horizontal="right" vertical="center"/>
    </xf>
    <xf numFmtId="44" fontId="29" fillId="2" borderId="1" xfId="60" applyFont="1" applyFill="1" applyBorder="1" applyAlignment="1">
      <alignment vertical="center"/>
    </xf>
    <xf numFmtId="169" fontId="38" fillId="2" borderId="0" xfId="60" applyNumberFormat="1" applyFont="1" applyFill="1" applyBorder="1" applyAlignment="1">
      <alignment vertical="center"/>
    </xf>
    <xf numFmtId="169" fontId="29" fillId="2" borderId="1" xfId="60" applyNumberFormat="1" applyFont="1" applyFill="1" applyBorder="1" applyAlignment="1">
      <alignment vertical="center"/>
    </xf>
    <xf numFmtId="169" fontId="38" fillId="2" borderId="0" xfId="60" applyNumberFormat="1" applyFont="1" applyFill="1" applyBorder="1" applyAlignment="1">
      <alignment horizontal="right" vertical="center"/>
    </xf>
    <xf numFmtId="0" fontId="28" fillId="2" borderId="0" xfId="1" applyFont="1" applyFill="1" applyBorder="1" applyAlignment="1">
      <alignment horizontal="left" vertical="center" wrapText="1"/>
    </xf>
    <xf numFmtId="0" fontId="30" fillId="0" borderId="0" xfId="47" applyFont="1"/>
    <xf numFmtId="170" fontId="41" fillId="2" borderId="0" xfId="17" applyNumberFormat="1" applyFont="1" applyFill="1" applyAlignment="1">
      <alignment vertical="center"/>
    </xf>
    <xf numFmtId="169" fontId="42" fillId="2" borderId="0" xfId="60" applyNumberFormat="1" applyFont="1" applyFill="1" applyBorder="1" applyAlignment="1">
      <alignment vertical="center"/>
    </xf>
    <xf numFmtId="0" fontId="0" fillId="2" borderId="0" xfId="0" applyFill="1"/>
    <xf numFmtId="0" fontId="18" fillId="2" borderId="3" xfId="47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4" fillId="6" borderId="2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8" fillId="2" borderId="0" xfId="1" applyFont="1" applyFill="1" applyBorder="1" applyAlignment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</cellXfs>
  <cellStyles count="73">
    <cellStyle name="40% - Énfasis3 2" xfId="55"/>
    <cellStyle name="Euro" xfId="6"/>
    <cellStyle name="Euro 2" xfId="29"/>
    <cellStyle name="Millares" xfId="25" builtinId="3"/>
    <cellStyle name="Millares 2" xfId="7"/>
    <cellStyle name="Millares 2 2" xfId="30"/>
    <cellStyle name="Millares 2 2 2" xfId="62"/>
    <cellStyle name="Millares 2 3" xfId="65"/>
    <cellStyle name="Millares 3" xfId="27"/>
    <cellStyle name="Millares 3 2" xfId="49"/>
    <cellStyle name="Millares 3 3" xfId="67"/>
    <cellStyle name="Millares 4" xfId="31"/>
    <cellStyle name="Millares 4 2" xfId="71"/>
    <cellStyle name="Millares 5" xfId="48"/>
    <cellStyle name="Millares 6" xfId="51"/>
    <cellStyle name="Millares 7" xfId="61"/>
    <cellStyle name="Moneda" xfId="60" builtinId="4"/>
    <cellStyle name="Moneda 2" xfId="8"/>
    <cellStyle name="Moneda 2 2" xfId="17"/>
    <cellStyle name="Moneda 2 2 2" xfId="63"/>
    <cellStyle name="Moneda 2 3" xfId="69"/>
    <cellStyle name="Moneda 3" xfId="18"/>
    <cellStyle name="Moneda 3 2" xfId="72"/>
    <cellStyle name="Moneda 4" xfId="54"/>
    <cellStyle name="Normal" xfId="0" builtinId="0"/>
    <cellStyle name="Normal 10" xfId="32"/>
    <cellStyle name="Normal 11" xfId="33"/>
    <cellStyle name="Normal 12" xfId="46"/>
    <cellStyle name="Normal 12 2" xfId="47"/>
    <cellStyle name="Normal 13" xfId="52"/>
    <cellStyle name="Normal 14" xfId="53"/>
    <cellStyle name="Normal 15" xfId="57"/>
    <cellStyle name="Normal 16" xfId="59"/>
    <cellStyle name="Normal 2" xfId="1"/>
    <cellStyle name="Normal 2 2" xfId="4"/>
    <cellStyle name="Normal 2 2 2" xfId="34"/>
    <cellStyle name="Normal 2 3" xfId="19"/>
    <cellStyle name="Normal 2 4" xfId="35"/>
    <cellStyle name="Normal 2 4 2" xfId="70"/>
    <cellStyle name="Normal 2 5" xfId="56"/>
    <cellStyle name="Normal 2 6" xfId="58"/>
    <cellStyle name="Normal 2 7" xfId="64"/>
    <cellStyle name="Normal 2_DESGLOCE DE FONDOS X MUNICIPIOS AGOSTO 2009" xfId="9"/>
    <cellStyle name="Normal 3" xfId="10"/>
    <cellStyle name="Normal 3 2" xfId="20"/>
    <cellStyle name="Normal 3 3" xfId="36"/>
    <cellStyle name="Normal 3 4" xfId="66"/>
    <cellStyle name="Normal 3_Ingresos Extraordinarios 2009" xfId="21"/>
    <cellStyle name="Normal 4" xfId="22"/>
    <cellStyle name="Normal 4 2" xfId="23"/>
    <cellStyle name="Normal 5" xfId="24"/>
    <cellStyle name="Normal 6" xfId="28"/>
    <cellStyle name="Normal 6 2" xfId="50"/>
    <cellStyle name="Normal 7" xfId="37"/>
    <cellStyle name="Normal 8" xfId="38"/>
    <cellStyle name="Normal 9" xfId="39"/>
    <cellStyle name="Porcentaje 2" xfId="26"/>
    <cellStyle name="Porcentaje 3" xfId="40"/>
    <cellStyle name="Porcentaje 3 2" xfId="68"/>
    <cellStyle name="Porcentaje 4" xfId="41"/>
    <cellStyle name="Porcentual 2" xfId="2"/>
    <cellStyle name="Porcentual 2 2" xfId="11"/>
    <cellStyle name="Porcentual 2 3" xfId="12"/>
    <cellStyle name="Porcentual 2 3 2" xfId="42"/>
    <cellStyle name="Porcentual 3" xfId="3"/>
    <cellStyle name="Porcentual 3 2" xfId="5"/>
    <cellStyle name="Porcentual 4" xfId="13"/>
    <cellStyle name="Porcentual 4 2" xfId="43"/>
    <cellStyle name="Porcentual 5" xfId="14"/>
    <cellStyle name="Porcentual 5 2" xfId="44"/>
    <cellStyle name="Porcentual 6" xfId="15"/>
    <cellStyle name="Porcentual 7" xfId="16"/>
    <cellStyle name="Porcentual 7 2" xfId="45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0</xdr:row>
      <xdr:rowOff>63500</xdr:rowOff>
    </xdr:from>
    <xdr:to>
      <xdr:col>12</xdr:col>
      <xdr:colOff>1936858</xdr:colOff>
      <xdr:row>0</xdr:row>
      <xdr:rowOff>1547812</xdr:rowOff>
    </xdr:to>
    <xdr:pic>
      <xdr:nvPicPr>
        <xdr:cNvPr id="51" name="50 Imagen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2909"/>
        <a:stretch/>
      </xdr:blipFill>
      <xdr:spPr>
        <a:xfrm>
          <a:off x="24193500" y="63500"/>
          <a:ext cx="1555858" cy="1484312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4" name="Text Box 1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23</xdr:row>
      <xdr:rowOff>54264</xdr:rowOff>
    </xdr:to>
    <xdr:sp macro="" textlink="">
      <xdr:nvSpPr>
        <xdr:cNvPr id="113" name="Text Box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001000" y="13716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114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001000" y="11239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23</xdr:row>
      <xdr:rowOff>35214</xdr:rowOff>
    </xdr:to>
    <xdr:sp macro="" textlink="">
      <xdr:nvSpPr>
        <xdr:cNvPr id="115" name="Text Box 2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7991475" y="1104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16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117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22</xdr:row>
      <xdr:rowOff>0</xdr:rowOff>
    </xdr:from>
    <xdr:ext cx="246888" cy="35214"/>
    <xdr:sp macro="" textlink="">
      <xdr:nvSpPr>
        <xdr:cNvPr id="79" name="Text Box 2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286750" y="4124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84" name="Text Box 1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85" name="Text Box 3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86" name="Text Box 3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rgb="FFFFFF00"/>
    <pageSetUpPr fitToPage="1"/>
  </sheetPr>
  <dimension ref="A1:AL48"/>
  <sheetViews>
    <sheetView tabSelected="1" topLeftCell="A7" zoomScale="40" zoomScaleNormal="40" workbookViewId="0">
      <selection activeCell="I23" sqref="I23"/>
    </sheetView>
  </sheetViews>
  <sheetFormatPr baseColWidth="10" defaultRowHeight="18.75"/>
  <cols>
    <col min="1" max="1" width="36.140625" style="1" customWidth="1"/>
    <col min="2" max="2" width="29.5703125" style="1" customWidth="1"/>
    <col min="3" max="3" width="25.42578125" style="1" customWidth="1"/>
    <col min="4" max="4" width="24.7109375" style="1" customWidth="1"/>
    <col min="5" max="5" width="35.28515625" style="1" customWidth="1"/>
    <col min="6" max="6" width="31.140625" style="1" customWidth="1"/>
    <col min="7" max="7" width="38.42578125" style="1" customWidth="1"/>
    <col min="8" max="8" width="28.5703125" style="1" customWidth="1"/>
    <col min="9" max="9" width="38.5703125" style="1" customWidth="1"/>
    <col min="10" max="10" width="37.28515625" style="1" customWidth="1"/>
    <col min="11" max="11" width="29.140625" style="1" customWidth="1"/>
    <col min="12" max="12" width="25.85546875" style="1" customWidth="1"/>
    <col min="13" max="13" width="31" style="1" customWidth="1"/>
    <col min="14" max="14" width="11.42578125" style="1"/>
    <col min="15" max="15" width="25.28515625" style="34" customWidth="1"/>
    <col min="16" max="38" width="11.42578125" style="1"/>
    <col min="39" max="16384" width="11.42578125" style="2"/>
  </cols>
  <sheetData>
    <row r="1" spans="1:38" ht="151.5" customHeight="1" thickBot="1">
      <c r="A1" s="54" t="s">
        <v>35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38" s="3" customFormat="1" ht="63.75" customHeight="1" thickBot="1">
      <c r="A2" s="59" t="s">
        <v>29</v>
      </c>
      <c r="B2" s="59" t="s">
        <v>30</v>
      </c>
      <c r="C2" s="59" t="s">
        <v>18</v>
      </c>
      <c r="D2" s="59"/>
      <c r="E2" s="59" t="s">
        <v>23</v>
      </c>
      <c r="F2" s="59" t="s">
        <v>19</v>
      </c>
      <c r="G2" s="59" t="s">
        <v>20</v>
      </c>
      <c r="H2" s="59" t="s">
        <v>21</v>
      </c>
      <c r="I2" s="59" t="s">
        <v>24</v>
      </c>
      <c r="J2" s="59" t="s">
        <v>25</v>
      </c>
      <c r="K2" s="59" t="s">
        <v>22</v>
      </c>
      <c r="L2" s="62" t="s">
        <v>31</v>
      </c>
      <c r="M2" s="60" t="s">
        <v>26</v>
      </c>
      <c r="O2" s="34"/>
    </row>
    <row r="3" spans="1:38" s="3" customFormat="1" ht="43.5" customHeight="1" thickBot="1">
      <c r="A3" s="59"/>
      <c r="B3" s="59"/>
      <c r="C3" s="37">
        <v>0.7</v>
      </c>
      <c r="D3" s="37" t="s">
        <v>33</v>
      </c>
      <c r="E3" s="59"/>
      <c r="F3" s="59"/>
      <c r="G3" s="59"/>
      <c r="H3" s="59"/>
      <c r="I3" s="59"/>
      <c r="J3" s="59"/>
      <c r="K3" s="59"/>
      <c r="L3" s="63"/>
      <c r="M3" s="60"/>
      <c r="O3" s="34"/>
    </row>
    <row r="4" spans="1:38" ht="29.25" customHeight="1" thickBot="1">
      <c r="A4" s="4" t="s">
        <v>9</v>
      </c>
      <c r="B4" s="38">
        <v>4276976</v>
      </c>
      <c r="C4" s="38">
        <v>1015495.92</v>
      </c>
      <c r="D4" s="38">
        <v>0</v>
      </c>
      <c r="E4" s="38">
        <v>29111.439999999999</v>
      </c>
      <c r="F4" s="38">
        <v>0</v>
      </c>
      <c r="G4" s="38">
        <v>53346.26</v>
      </c>
      <c r="H4" s="38">
        <v>177261.82</v>
      </c>
      <c r="I4" s="38">
        <v>82850.44</v>
      </c>
      <c r="J4" s="38">
        <v>9803.41</v>
      </c>
      <c r="K4" s="38">
        <v>2001187.73</v>
      </c>
      <c r="L4" s="38">
        <v>834234</v>
      </c>
      <c r="M4" s="39">
        <f>SUM(B4:L4)</f>
        <v>8480267.0200000014</v>
      </c>
      <c r="O4" s="35"/>
      <c r="P4" s="5"/>
    </row>
    <row r="5" spans="1:38" ht="29.25" customHeight="1" thickBot="1">
      <c r="A5" s="6" t="s">
        <v>1</v>
      </c>
      <c r="B5" s="40">
        <v>5896009.0499999998</v>
      </c>
      <c r="C5" s="40">
        <v>1399908.05</v>
      </c>
      <c r="D5" s="38">
        <v>170391.82000000004</v>
      </c>
      <c r="E5" s="40">
        <v>40131.47</v>
      </c>
      <c r="F5" s="40">
        <v>0</v>
      </c>
      <c r="G5" s="40">
        <v>73540.289999999994</v>
      </c>
      <c r="H5" s="40">
        <v>243036.42</v>
      </c>
      <c r="I5" s="40">
        <v>168500.79</v>
      </c>
      <c r="J5" s="40">
        <v>13514.46</v>
      </c>
      <c r="K5" s="40">
        <v>2944633.52</v>
      </c>
      <c r="L5" s="41">
        <v>0</v>
      </c>
      <c r="M5" s="42">
        <f t="shared" ref="M5:M14" si="0">SUM(B5:L5)</f>
        <v>10949665.869999999</v>
      </c>
      <c r="O5" s="35"/>
      <c r="P5" s="5"/>
    </row>
    <row r="6" spans="1:38" ht="29.25" customHeight="1" thickBot="1">
      <c r="A6" s="4" t="s">
        <v>2</v>
      </c>
      <c r="B6" s="38">
        <v>24063795.07</v>
      </c>
      <c r="C6" s="38">
        <v>5713542.8499999996</v>
      </c>
      <c r="D6" s="38">
        <v>908984.63</v>
      </c>
      <c r="E6" s="38">
        <v>163791.37</v>
      </c>
      <c r="F6" s="38">
        <v>0</v>
      </c>
      <c r="G6" s="38">
        <v>300145.14</v>
      </c>
      <c r="H6" s="38">
        <v>877954.15</v>
      </c>
      <c r="I6" s="38">
        <v>1002506.11</v>
      </c>
      <c r="J6" s="38">
        <v>55157.51</v>
      </c>
      <c r="K6" s="38">
        <v>11850137.800000001</v>
      </c>
      <c r="L6" s="43">
        <v>4005577</v>
      </c>
      <c r="M6" s="39">
        <f t="shared" si="0"/>
        <v>48941591.630000003</v>
      </c>
      <c r="O6" s="35"/>
      <c r="P6" s="5"/>
    </row>
    <row r="7" spans="1:38" ht="29.25" customHeight="1" thickBot="1">
      <c r="A7" s="6" t="s">
        <v>10</v>
      </c>
      <c r="B7" s="40">
        <v>5530549.9800000004</v>
      </c>
      <c r="C7" s="40">
        <v>1313135.95</v>
      </c>
      <c r="D7" s="38">
        <v>162066.71</v>
      </c>
      <c r="E7" s="40">
        <v>37643.949999999997</v>
      </c>
      <c r="F7" s="40">
        <v>0</v>
      </c>
      <c r="G7" s="40">
        <v>68981.960000000006</v>
      </c>
      <c r="H7" s="40">
        <v>224009.8</v>
      </c>
      <c r="I7" s="40">
        <v>127321.31000000001</v>
      </c>
      <c r="J7" s="40">
        <v>12676.77</v>
      </c>
      <c r="K7" s="40">
        <v>2566237.2400000002</v>
      </c>
      <c r="L7" s="41">
        <v>2237776</v>
      </c>
      <c r="M7" s="42">
        <f t="shared" si="0"/>
        <v>12280399.67</v>
      </c>
      <c r="O7" s="35"/>
      <c r="P7" s="5"/>
    </row>
    <row r="8" spans="1:38" ht="29.25" customHeight="1" thickBot="1">
      <c r="A8" s="4" t="s">
        <v>12</v>
      </c>
      <c r="B8" s="38">
        <v>22152683.329999998</v>
      </c>
      <c r="C8" s="38">
        <v>5259781.5599999996</v>
      </c>
      <c r="D8" s="38">
        <v>643309.82999999996</v>
      </c>
      <c r="E8" s="38">
        <v>150783.29999999999</v>
      </c>
      <c r="F8" s="38">
        <v>0</v>
      </c>
      <c r="G8" s="38">
        <v>276308.03999999998</v>
      </c>
      <c r="H8" s="38">
        <v>843388.78</v>
      </c>
      <c r="I8" s="38">
        <v>852663.87</v>
      </c>
      <c r="J8" s="38">
        <v>50776.98</v>
      </c>
      <c r="K8" s="38">
        <v>11208409.07</v>
      </c>
      <c r="L8" s="43">
        <v>9255873</v>
      </c>
      <c r="M8" s="39">
        <f t="shared" si="0"/>
        <v>50693977.759999998</v>
      </c>
      <c r="O8" s="35"/>
      <c r="P8" s="5"/>
    </row>
    <row r="9" spans="1:38" ht="29.25" customHeight="1" thickBot="1">
      <c r="A9" s="6" t="s">
        <v>3</v>
      </c>
      <c r="B9" s="40">
        <v>8913415.7400000002</v>
      </c>
      <c r="C9" s="40">
        <v>2116340.4500000002</v>
      </c>
      <c r="D9" s="38">
        <v>526258.91</v>
      </c>
      <c r="E9" s="40">
        <v>60669.59</v>
      </c>
      <c r="F9" s="40">
        <v>0</v>
      </c>
      <c r="G9" s="40">
        <v>111176.08</v>
      </c>
      <c r="H9" s="40">
        <v>331866.93</v>
      </c>
      <c r="I9" s="40">
        <v>306454.8</v>
      </c>
      <c r="J9" s="40">
        <v>20430.77</v>
      </c>
      <c r="K9" s="40">
        <v>4851379.93</v>
      </c>
      <c r="L9" s="41">
        <v>1057450</v>
      </c>
      <c r="M9" s="42">
        <f t="shared" si="0"/>
        <v>18295443.200000003</v>
      </c>
      <c r="O9" s="35"/>
      <c r="P9" s="5"/>
    </row>
    <row r="10" spans="1:38" ht="29.25" customHeight="1" thickBot="1">
      <c r="A10" s="4" t="s">
        <v>4</v>
      </c>
      <c r="B10" s="38">
        <v>6711435.4199999999</v>
      </c>
      <c r="C10" s="38">
        <v>1593517.3</v>
      </c>
      <c r="D10" s="38">
        <v>180972.43</v>
      </c>
      <c r="E10" s="38">
        <v>45681.7</v>
      </c>
      <c r="F10" s="38">
        <v>0</v>
      </c>
      <c r="G10" s="38">
        <v>83711.009999999995</v>
      </c>
      <c r="H10" s="38">
        <v>257981.97</v>
      </c>
      <c r="I10" s="38">
        <v>178924.46</v>
      </c>
      <c r="J10" s="38">
        <v>15383.53</v>
      </c>
      <c r="K10" s="38">
        <v>2953950.15</v>
      </c>
      <c r="L10" s="43">
        <v>93313</v>
      </c>
      <c r="M10" s="39">
        <f t="shared" si="0"/>
        <v>12114870.970000001</v>
      </c>
      <c r="O10" s="35"/>
      <c r="P10" s="5"/>
    </row>
    <row r="11" spans="1:38" ht="29.25" customHeight="1" thickBot="1">
      <c r="A11" s="6" t="s">
        <v>5</v>
      </c>
      <c r="B11" s="40">
        <v>4146785.09</v>
      </c>
      <c r="C11" s="40">
        <v>984584.28</v>
      </c>
      <c r="D11" s="38">
        <v>101084.46</v>
      </c>
      <c r="E11" s="40">
        <v>28225.29</v>
      </c>
      <c r="F11" s="40">
        <v>0</v>
      </c>
      <c r="G11" s="40">
        <v>51722.41</v>
      </c>
      <c r="H11" s="40">
        <v>165034.97</v>
      </c>
      <c r="I11" s="40">
        <v>92399.48</v>
      </c>
      <c r="J11" s="40">
        <v>9505</v>
      </c>
      <c r="K11" s="40">
        <v>1918917.87</v>
      </c>
      <c r="L11" s="41">
        <v>0</v>
      </c>
      <c r="M11" s="42">
        <f t="shared" si="0"/>
        <v>7498258.8500000006</v>
      </c>
      <c r="O11" s="35"/>
      <c r="P11" s="5"/>
    </row>
    <row r="12" spans="1:38" ht="29.25" customHeight="1" thickBot="1">
      <c r="A12" s="4" t="s">
        <v>6</v>
      </c>
      <c r="B12" s="38">
        <v>5183729.58</v>
      </c>
      <c r="C12" s="38">
        <v>1230789.28</v>
      </c>
      <c r="D12" s="38">
        <v>133046.28</v>
      </c>
      <c r="E12" s="38">
        <v>35283.300000000003</v>
      </c>
      <c r="F12" s="38">
        <v>0</v>
      </c>
      <c r="G12" s="38">
        <v>64656.1</v>
      </c>
      <c r="H12" s="38">
        <v>191994.77</v>
      </c>
      <c r="I12" s="38">
        <v>119712.26</v>
      </c>
      <c r="J12" s="38">
        <v>11881.82</v>
      </c>
      <c r="K12" s="38">
        <v>2559530.41</v>
      </c>
      <c r="L12" s="43">
        <v>0</v>
      </c>
      <c r="M12" s="39">
        <f t="shared" si="0"/>
        <v>9530623.8000000007</v>
      </c>
      <c r="O12" s="35"/>
      <c r="P12" s="5"/>
    </row>
    <row r="13" spans="1:38" ht="29.25" customHeight="1" thickBot="1">
      <c r="A13" s="6" t="s">
        <v>7</v>
      </c>
      <c r="B13" s="40">
        <v>4985223.13</v>
      </c>
      <c r="C13" s="40">
        <v>1183657.27</v>
      </c>
      <c r="D13" s="38">
        <v>35010.83</v>
      </c>
      <c r="E13" s="40">
        <v>33932.160000000003</v>
      </c>
      <c r="F13" s="40">
        <v>0</v>
      </c>
      <c r="G13" s="40">
        <v>62180.15</v>
      </c>
      <c r="H13" s="40">
        <v>172404.02</v>
      </c>
      <c r="I13" s="40">
        <v>27692.28</v>
      </c>
      <c r="J13" s="40">
        <v>11426.81</v>
      </c>
      <c r="K13" s="40">
        <v>2254985.1</v>
      </c>
      <c r="L13" s="41">
        <v>2004906</v>
      </c>
      <c r="M13" s="42">
        <f t="shared" si="0"/>
        <v>10771417.75</v>
      </c>
      <c r="O13" s="35"/>
      <c r="P13" s="5"/>
    </row>
    <row r="14" spans="1:38" ht="29.25" customHeight="1" thickBot="1">
      <c r="A14" s="4" t="s">
        <v>8</v>
      </c>
      <c r="B14" s="38">
        <v>3541035.85</v>
      </c>
      <c r="C14" s="38">
        <v>840759.32</v>
      </c>
      <c r="D14" s="38">
        <v>35065.68</v>
      </c>
      <c r="E14" s="38">
        <v>24102.23</v>
      </c>
      <c r="F14" s="38">
        <v>0</v>
      </c>
      <c r="G14" s="38">
        <v>44166.96</v>
      </c>
      <c r="H14" s="38">
        <v>128759.81</v>
      </c>
      <c r="I14" s="38">
        <v>32011.200000000001</v>
      </c>
      <c r="J14" s="38">
        <v>8116.54</v>
      </c>
      <c r="K14" s="38">
        <v>1367267.9</v>
      </c>
      <c r="L14" s="43">
        <v>967838</v>
      </c>
      <c r="M14" s="39">
        <f t="shared" si="0"/>
        <v>6989123.4900000002</v>
      </c>
      <c r="O14" s="35"/>
      <c r="P14" s="5"/>
    </row>
    <row r="15" spans="1:38" s="9" customFormat="1" ht="42.75" customHeight="1" thickBot="1">
      <c r="A15" s="7" t="s">
        <v>11</v>
      </c>
      <c r="B15" s="44">
        <f>SUM(B4:B14)</f>
        <v>95401638.239999995</v>
      </c>
      <c r="C15" s="44">
        <f>SUM(C4:C14)</f>
        <v>22651512.23</v>
      </c>
      <c r="D15" s="44">
        <f>SUM(D4:D14)</f>
        <v>2896191.58</v>
      </c>
      <c r="E15" s="44">
        <f t="shared" ref="E15:L15" si="1">SUM(E4:E14)</f>
        <v>649355.80000000005</v>
      </c>
      <c r="F15" s="44">
        <f t="shared" si="1"/>
        <v>0</v>
      </c>
      <c r="G15" s="44">
        <f t="shared" si="1"/>
        <v>1189934.3999999999</v>
      </c>
      <c r="H15" s="44">
        <f t="shared" si="1"/>
        <v>3613693.4400000009</v>
      </c>
      <c r="I15" s="44">
        <f t="shared" si="1"/>
        <v>2991036.9999999995</v>
      </c>
      <c r="J15" s="44">
        <f t="shared" si="1"/>
        <v>218673.6</v>
      </c>
      <c r="K15" s="44">
        <f t="shared" si="1"/>
        <v>46476636.719999999</v>
      </c>
      <c r="L15" s="44">
        <f t="shared" si="1"/>
        <v>20456967</v>
      </c>
      <c r="M15" s="44">
        <f>SUM(M4:M14)</f>
        <v>196545640.01000005</v>
      </c>
      <c r="N15" s="8"/>
      <c r="O15" s="35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</row>
    <row r="16" spans="1:38" ht="27" customHeight="1">
      <c r="A16" s="61" t="s">
        <v>27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31"/>
    </row>
    <row r="17" spans="1:38" s="50" customFormat="1" ht="16.5" customHeight="1">
      <c r="A17" s="64" t="s">
        <v>37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</row>
    <row r="18" spans="1:38" s="50" customFormat="1" ht="33" customHeight="1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</row>
    <row r="19" spans="1:38" s="10" customFormat="1" ht="24.75" customHeight="1">
      <c r="A19" s="56" t="s">
        <v>36</v>
      </c>
      <c r="B19" s="57"/>
      <c r="C19" s="57"/>
      <c r="D19" s="13"/>
      <c r="E19" s="14" t="s">
        <v>16</v>
      </c>
      <c r="F19" s="15"/>
      <c r="G19" s="14" t="s">
        <v>0</v>
      </c>
      <c r="H19" s="16"/>
      <c r="I19" s="16"/>
      <c r="J19" s="17"/>
      <c r="K19" s="17"/>
      <c r="L19" s="17"/>
      <c r="M19" s="17"/>
      <c r="N19" s="12"/>
      <c r="O19" s="34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</row>
    <row r="20" spans="1:38" s="10" customFormat="1" ht="24.75" customHeight="1">
      <c r="A20" s="58" t="s">
        <v>17</v>
      </c>
      <c r="B20" s="58"/>
      <c r="C20" s="58"/>
      <c r="D20" s="18"/>
      <c r="E20" s="46">
        <v>397506826</v>
      </c>
      <c r="F20" s="19" t="s">
        <v>13</v>
      </c>
      <c r="G20" s="46">
        <f>ROUND(E20*0.24,2)</f>
        <v>95401638.239999995</v>
      </c>
      <c r="H20" s="11"/>
      <c r="I20" s="11"/>
      <c r="J20" s="12"/>
      <c r="K20" s="12"/>
      <c r="L20" s="12"/>
      <c r="M20" s="12"/>
      <c r="N20" s="12"/>
      <c r="O20" s="34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</row>
    <row r="21" spans="1:38" s="10" customFormat="1" ht="24.75" customHeight="1">
      <c r="A21" s="58" t="s">
        <v>32</v>
      </c>
      <c r="B21" s="58"/>
      <c r="C21" s="58"/>
      <c r="D21" s="18"/>
      <c r="E21" s="46">
        <v>22651512.23</v>
      </c>
      <c r="F21" s="19" t="s">
        <v>15</v>
      </c>
      <c r="G21" s="46">
        <f>E21</f>
        <v>22651512.23</v>
      </c>
      <c r="H21" s="11"/>
      <c r="I21" s="11"/>
      <c r="J21" s="12"/>
      <c r="K21" s="12"/>
      <c r="L21" s="12"/>
      <c r="M21" s="12"/>
      <c r="N21" s="12"/>
      <c r="O21" s="34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</row>
    <row r="22" spans="1:38" s="10" customFormat="1" ht="26.25" customHeight="1">
      <c r="A22" s="58" t="s">
        <v>28</v>
      </c>
      <c r="B22" s="58"/>
      <c r="C22" s="58"/>
      <c r="D22" s="18"/>
      <c r="E22" s="46">
        <v>2986399.9</v>
      </c>
      <c r="F22" s="19" t="s">
        <v>15</v>
      </c>
      <c r="G22" s="46">
        <f>E22</f>
        <v>2986399.9</v>
      </c>
      <c r="H22" s="11"/>
      <c r="I22" s="11"/>
      <c r="J22" s="12"/>
      <c r="K22" s="12"/>
      <c r="L22" s="12"/>
      <c r="M22" s="12"/>
      <c r="N22" s="12"/>
      <c r="O22" s="34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</row>
    <row r="23" spans="1:38" customFormat="1" ht="45.75" customHeight="1">
      <c r="A23" s="58" t="s">
        <v>34</v>
      </c>
      <c r="B23" s="58"/>
      <c r="C23" s="58"/>
      <c r="D23" s="51"/>
      <c r="E23" s="52">
        <v>0</v>
      </c>
      <c r="F23" s="53"/>
      <c r="G23" s="52">
        <v>-90208.319999999978</v>
      </c>
    </row>
    <row r="24" spans="1:38" s="10" customFormat="1" ht="24" customHeight="1">
      <c r="A24" s="58" t="s">
        <v>23</v>
      </c>
      <c r="B24" s="58"/>
      <c r="C24" s="58"/>
      <c r="D24" s="18"/>
      <c r="E24" s="46">
        <v>3246779</v>
      </c>
      <c r="F24" s="19" t="s">
        <v>14</v>
      </c>
      <c r="G24" s="46">
        <f>ROUND(E24*0.2,2)</f>
        <v>649355.80000000005</v>
      </c>
      <c r="H24" s="11"/>
      <c r="I24" s="11"/>
      <c r="J24" s="12"/>
      <c r="K24" s="12"/>
      <c r="L24" s="12"/>
      <c r="M24" s="12"/>
      <c r="N24" s="12"/>
      <c r="O24" s="34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</row>
    <row r="25" spans="1:38" s="10" customFormat="1" ht="27" customHeight="1">
      <c r="A25" s="58" t="s">
        <v>19</v>
      </c>
      <c r="B25" s="58"/>
      <c r="C25" s="58"/>
      <c r="D25" s="18"/>
      <c r="E25" s="48">
        <v>0</v>
      </c>
      <c r="F25" s="19" t="s">
        <v>14</v>
      </c>
      <c r="G25" s="46">
        <f>ROUND(E25*0.2,2)</f>
        <v>0</v>
      </c>
      <c r="H25" s="11"/>
      <c r="I25" s="11"/>
      <c r="J25" s="12"/>
      <c r="K25" s="12"/>
      <c r="L25" s="12"/>
      <c r="M25" s="12"/>
      <c r="N25" s="12"/>
      <c r="O25" s="34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</row>
    <row r="26" spans="1:38" s="10" customFormat="1" ht="32.25" customHeight="1">
      <c r="A26" s="58" t="s">
        <v>20</v>
      </c>
      <c r="B26" s="58"/>
      <c r="C26" s="58"/>
      <c r="D26" s="18"/>
      <c r="E26" s="46">
        <v>5949672</v>
      </c>
      <c r="F26" s="19" t="s">
        <v>14</v>
      </c>
      <c r="G26" s="46">
        <f>ROUND(E26*0.2,2)</f>
        <v>1189934.3999999999</v>
      </c>
      <c r="H26" s="11"/>
      <c r="I26" s="11"/>
      <c r="J26" s="12"/>
      <c r="K26" s="12"/>
      <c r="L26" s="12"/>
      <c r="M26" s="12"/>
      <c r="N26" s="12"/>
      <c r="O26" s="34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</row>
    <row r="27" spans="1:38" s="10" customFormat="1" ht="32.25" customHeight="1">
      <c r="A27" s="58" t="s">
        <v>21</v>
      </c>
      <c r="B27" s="58"/>
      <c r="C27" s="58"/>
      <c r="D27" s="18"/>
      <c r="E27" s="46">
        <v>15057056</v>
      </c>
      <c r="F27" s="19" t="s">
        <v>13</v>
      </c>
      <c r="G27" s="46">
        <f>ROUND(E27*0.24,2)</f>
        <v>3613693.44</v>
      </c>
      <c r="H27" s="11"/>
      <c r="I27" s="11"/>
      <c r="J27" s="12"/>
      <c r="K27" s="12"/>
      <c r="L27" s="12"/>
      <c r="M27" s="12"/>
      <c r="N27" s="12"/>
      <c r="O27" s="34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</row>
    <row r="28" spans="1:38" s="10" customFormat="1" ht="47.25" customHeight="1">
      <c r="A28" s="58" t="s">
        <v>24</v>
      </c>
      <c r="B28" s="58"/>
      <c r="C28" s="58"/>
      <c r="D28" s="18"/>
      <c r="E28" s="46">
        <v>14955185</v>
      </c>
      <c r="F28" s="19" t="s">
        <v>14</v>
      </c>
      <c r="G28" s="46">
        <f>ROUND(E28*0.2,2)</f>
        <v>2991037</v>
      </c>
      <c r="H28" s="11"/>
      <c r="I28" s="11"/>
      <c r="J28" s="12"/>
      <c r="K28" s="12"/>
      <c r="L28" s="12"/>
      <c r="M28" s="12"/>
      <c r="N28" s="12"/>
      <c r="O28" s="34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</row>
    <row r="29" spans="1:38" s="10" customFormat="1" ht="47.25" customHeight="1">
      <c r="A29" s="58" t="s">
        <v>25</v>
      </c>
      <c r="B29" s="58"/>
      <c r="C29" s="58"/>
      <c r="D29" s="18"/>
      <c r="E29" s="46">
        <v>1093368</v>
      </c>
      <c r="F29" s="19" t="s">
        <v>14</v>
      </c>
      <c r="G29" s="46">
        <f>ROUND(E29*0.2,2)</f>
        <v>218673.6</v>
      </c>
      <c r="H29" s="11"/>
      <c r="I29" s="11"/>
      <c r="J29" s="12"/>
      <c r="K29" s="12"/>
      <c r="L29" s="12"/>
      <c r="M29" s="12"/>
      <c r="N29" s="12"/>
      <c r="O29" s="34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</row>
    <row r="30" spans="1:38" s="10" customFormat="1" ht="29.25" customHeight="1">
      <c r="A30" s="58" t="s">
        <v>22</v>
      </c>
      <c r="B30" s="58"/>
      <c r="C30" s="58"/>
      <c r="D30" s="18"/>
      <c r="E30" s="46">
        <v>193652653</v>
      </c>
      <c r="F30" s="19" t="s">
        <v>13</v>
      </c>
      <c r="G30" s="46">
        <f>ROUND(E30*0.24,2)</f>
        <v>46476636.719999999</v>
      </c>
      <c r="H30" s="11"/>
      <c r="I30" s="11"/>
      <c r="J30" s="12"/>
      <c r="K30" s="12"/>
      <c r="L30" s="12"/>
      <c r="M30" s="12"/>
      <c r="N30" s="12"/>
      <c r="O30" s="34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</row>
    <row r="31" spans="1:38" s="10" customFormat="1" ht="25.5">
      <c r="A31" s="32" t="s">
        <v>31</v>
      </c>
      <c r="B31" s="32"/>
      <c r="C31" s="32"/>
      <c r="D31" s="33"/>
      <c r="E31" s="46">
        <v>63911824</v>
      </c>
      <c r="F31" s="19"/>
      <c r="G31" s="46">
        <v>20456967</v>
      </c>
      <c r="H31" s="11"/>
      <c r="I31" s="11"/>
      <c r="J31" s="12"/>
      <c r="K31" s="12"/>
      <c r="L31" s="12"/>
      <c r="M31" s="12"/>
      <c r="N31" s="12"/>
      <c r="O31" s="34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</row>
    <row r="32" spans="1:38" ht="27" thickBot="1">
      <c r="A32" s="55" t="s">
        <v>11</v>
      </c>
      <c r="B32" s="55"/>
      <c r="C32" s="55"/>
      <c r="D32" s="20"/>
      <c r="E32" s="45">
        <f>SUM(E20:E31)</f>
        <v>721011275.13</v>
      </c>
      <c r="F32" s="21"/>
      <c r="G32" s="47">
        <f>SUM(G20:G31)</f>
        <v>196545640.00999999</v>
      </c>
      <c r="H32" s="11"/>
      <c r="I32" s="11"/>
      <c r="J32" s="12"/>
      <c r="K32" s="12"/>
      <c r="L32" s="12"/>
      <c r="M32" s="12"/>
    </row>
    <row r="33" spans="1:15" ht="26.25" thickTop="1">
      <c r="A33" s="11"/>
      <c r="B33" s="11"/>
      <c r="C33" s="11"/>
      <c r="D33" s="11"/>
      <c r="E33" s="36"/>
      <c r="F33" s="11"/>
      <c r="G33" s="16"/>
      <c r="H33" s="11"/>
      <c r="I33" s="11"/>
      <c r="J33" s="12"/>
      <c r="K33" s="12"/>
      <c r="L33" s="12"/>
      <c r="M33" s="12"/>
    </row>
    <row r="34" spans="1:15" ht="25.5">
      <c r="A34" s="22"/>
      <c r="B34" s="22"/>
      <c r="C34" s="22"/>
      <c r="D34" s="22"/>
      <c r="E34" s="22"/>
      <c r="F34" s="22"/>
      <c r="G34" s="46"/>
      <c r="H34" s="22"/>
      <c r="I34" s="22"/>
    </row>
    <row r="35" spans="1:15">
      <c r="A35" s="22"/>
      <c r="B35" s="22"/>
      <c r="C35" s="22"/>
      <c r="D35" s="22"/>
      <c r="E35" s="22"/>
      <c r="F35" s="22"/>
      <c r="G35" s="22"/>
      <c r="H35" s="22"/>
      <c r="I35" s="22"/>
    </row>
    <row r="36" spans="1:15" s="1" customFormat="1">
      <c r="A36" s="65"/>
      <c r="B36" s="65"/>
      <c r="C36" s="65"/>
      <c r="D36" s="23"/>
      <c r="E36" s="24"/>
      <c r="F36" s="25"/>
      <c r="G36" s="24"/>
      <c r="H36" s="24"/>
      <c r="I36" s="25"/>
      <c r="J36" s="24"/>
      <c r="O36" s="34"/>
    </row>
    <row r="37" spans="1:15" s="1" customFormat="1">
      <c r="A37" s="65"/>
      <c r="B37" s="65"/>
      <c r="C37" s="65"/>
      <c r="D37" s="23"/>
      <c r="E37" s="24"/>
      <c r="F37" s="25"/>
      <c r="G37" s="24"/>
      <c r="H37" s="24"/>
      <c r="I37" s="25"/>
      <c r="J37" s="24"/>
      <c r="O37" s="34"/>
    </row>
    <row r="38" spans="1:15" s="1" customFormat="1">
      <c r="A38" s="65"/>
      <c r="B38" s="65"/>
      <c r="C38" s="65"/>
      <c r="D38" s="23"/>
      <c r="E38" s="24"/>
      <c r="F38" s="25"/>
      <c r="G38" s="24"/>
      <c r="H38" s="24"/>
      <c r="I38" s="25"/>
      <c r="J38" s="24"/>
      <c r="O38" s="34"/>
    </row>
    <row r="39" spans="1:15" s="1" customFormat="1">
      <c r="A39" s="65"/>
      <c r="B39" s="65"/>
      <c r="C39" s="65"/>
      <c r="D39" s="23"/>
      <c r="E39" s="24"/>
      <c r="F39" s="25"/>
      <c r="G39" s="24"/>
      <c r="H39" s="24"/>
      <c r="I39" s="25"/>
      <c r="J39" s="24"/>
      <c r="O39" s="34"/>
    </row>
    <row r="40" spans="1:15" s="1" customFormat="1">
      <c r="A40" s="65"/>
      <c r="B40" s="65"/>
      <c r="C40" s="65"/>
      <c r="D40" s="23"/>
      <c r="E40" s="24"/>
      <c r="F40" s="25"/>
      <c r="G40" s="24"/>
      <c r="H40" s="24"/>
      <c r="I40" s="25"/>
      <c r="J40" s="24"/>
      <c r="O40" s="34"/>
    </row>
    <row r="41" spans="1:15" s="1" customFormat="1">
      <c r="A41" s="65"/>
      <c r="B41" s="65"/>
      <c r="C41" s="65"/>
      <c r="D41" s="23"/>
      <c r="E41" s="24"/>
      <c r="F41" s="25"/>
      <c r="G41" s="24"/>
      <c r="H41" s="24"/>
      <c r="I41" s="25"/>
      <c r="J41" s="24"/>
      <c r="O41" s="34"/>
    </row>
    <row r="42" spans="1:15" s="1" customFormat="1">
      <c r="A42" s="65"/>
      <c r="B42" s="65"/>
      <c r="C42" s="65"/>
      <c r="D42" s="23"/>
      <c r="E42" s="24"/>
      <c r="F42" s="25"/>
      <c r="G42" s="24"/>
      <c r="H42" s="24"/>
      <c r="I42" s="25"/>
      <c r="J42" s="24"/>
      <c r="O42" s="34"/>
    </row>
    <row r="43" spans="1:15" s="1" customFormat="1">
      <c r="A43" s="65"/>
      <c r="B43" s="65"/>
      <c r="C43" s="65"/>
      <c r="D43" s="23"/>
      <c r="E43" s="24"/>
      <c r="F43" s="25"/>
      <c r="G43" s="24"/>
      <c r="H43" s="24"/>
      <c r="I43" s="25"/>
      <c r="J43" s="24"/>
      <c r="O43" s="34"/>
    </row>
    <row r="44" spans="1:15" s="1" customFormat="1">
      <c r="A44" s="65"/>
      <c r="B44" s="65"/>
      <c r="C44" s="65"/>
      <c r="D44" s="26"/>
      <c r="E44" s="24"/>
      <c r="F44" s="25"/>
      <c r="G44" s="24"/>
      <c r="H44" s="24"/>
      <c r="I44" s="25"/>
      <c r="J44" s="24"/>
      <c r="O44" s="34"/>
    </row>
    <row r="45" spans="1:15" s="1" customFormat="1">
      <c r="A45" s="65"/>
      <c r="B45" s="65"/>
      <c r="C45" s="65"/>
      <c r="D45" s="23"/>
      <c r="E45" s="24"/>
      <c r="F45" s="25"/>
      <c r="G45" s="24"/>
      <c r="H45" s="24"/>
      <c r="I45" s="25"/>
      <c r="J45" s="24"/>
      <c r="O45" s="34"/>
    </row>
    <row r="46" spans="1:15">
      <c r="A46" s="22"/>
      <c r="B46" s="22"/>
      <c r="C46" s="22"/>
      <c r="D46" s="27"/>
      <c r="E46" s="27"/>
      <c r="F46" s="27"/>
      <c r="G46" s="27"/>
      <c r="H46" s="27"/>
      <c r="I46" s="27"/>
      <c r="J46" s="27"/>
    </row>
    <row r="47" spans="1:15">
      <c r="A47" s="22"/>
      <c r="B47" s="22"/>
      <c r="C47" s="22"/>
      <c r="D47" s="28"/>
      <c r="E47" s="28"/>
      <c r="F47" s="24"/>
      <c r="G47" s="24"/>
      <c r="H47" s="24"/>
      <c r="I47" s="25"/>
    </row>
    <row r="48" spans="1:15">
      <c r="D48" s="29"/>
      <c r="E48" s="29"/>
      <c r="F48" s="29"/>
      <c r="G48" s="29"/>
      <c r="I48" s="30"/>
    </row>
  </sheetData>
  <mergeCells count="38">
    <mergeCell ref="A41:C41"/>
    <mergeCell ref="A42:C42"/>
    <mergeCell ref="A43:C43"/>
    <mergeCell ref="A44:C44"/>
    <mergeCell ref="A45:C45"/>
    <mergeCell ref="A36:C36"/>
    <mergeCell ref="A37:C37"/>
    <mergeCell ref="A38:C38"/>
    <mergeCell ref="A39:C39"/>
    <mergeCell ref="A40:C40"/>
    <mergeCell ref="A28:C28"/>
    <mergeCell ref="A29:C29"/>
    <mergeCell ref="M2:M3"/>
    <mergeCell ref="A16:K16"/>
    <mergeCell ref="L2:L3"/>
    <mergeCell ref="H2:H3"/>
    <mergeCell ref="I2:I3"/>
    <mergeCell ref="A27:C27"/>
    <mergeCell ref="K2:K3"/>
    <mergeCell ref="C2:D2"/>
    <mergeCell ref="A17:M17"/>
    <mergeCell ref="A23:C23"/>
    <mergeCell ref="A1:M1"/>
    <mergeCell ref="A32:C32"/>
    <mergeCell ref="A19:C19"/>
    <mergeCell ref="A20:C20"/>
    <mergeCell ref="A21:C21"/>
    <mergeCell ref="A24:C24"/>
    <mergeCell ref="A25:C25"/>
    <mergeCell ref="A22:C22"/>
    <mergeCell ref="A2:A3"/>
    <mergeCell ref="B2:B3"/>
    <mergeCell ref="E2:E3"/>
    <mergeCell ref="F2:F3"/>
    <mergeCell ref="G2:G3"/>
    <mergeCell ref="J2:J3"/>
    <mergeCell ref="A26:C26"/>
    <mergeCell ref="A30:C30"/>
  </mergeCells>
  <printOptions horizontalCentered="1"/>
  <pageMargins left="0.34" right="0.19" top="0.75" bottom="0.75" header="0.3" footer="0.3"/>
  <pageSetup scale="33" orientation="landscape" r:id="rId1"/>
  <ignoredErrors>
    <ignoredError sqref="G27" formula="1"/>
    <ignoredError sqref="C15:D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Matula</cp:lastModifiedBy>
  <cp:lastPrinted>2019-09-04T20:21:22Z</cp:lastPrinted>
  <dcterms:created xsi:type="dcterms:W3CDTF">2008-01-30T14:54:54Z</dcterms:created>
  <dcterms:modified xsi:type="dcterms:W3CDTF">2019-09-30T16:34:49Z</dcterms:modified>
</cp:coreProperties>
</file>