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A.Valdez\Desktop\CALCULO DE PARTICIPACIONES 2020\MAYO\"/>
    </mc:Choice>
  </mc:AlternateContent>
  <bookViews>
    <workbookView xWindow="0" yWindow="0" windowWidth="20490" windowHeight="7665"/>
  </bookViews>
  <sheets>
    <sheet name="PORTAL SEFIN" sheetId="1" r:id="rId1"/>
  </sheets>
  <definedNames>
    <definedName name="_xlnm.Print_Area" localSheetId="0">'PORTAL SEFIN'!$A$1:$N$27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E22" i="1" l="1"/>
  <c r="E21" i="1"/>
  <c r="G25" i="1"/>
  <c r="G24" i="1"/>
  <c r="G23" i="1"/>
  <c r="G22" i="1"/>
  <c r="G21" i="1"/>
  <c r="G20" i="1"/>
  <c r="G26" i="1" l="1"/>
  <c r="F16" i="1" l="1"/>
  <c r="G16" i="1"/>
  <c r="B16" i="1"/>
  <c r="C16" i="1"/>
  <c r="D16" i="1"/>
  <c r="M5" i="1" l="1"/>
  <c r="L16" i="1" l="1"/>
  <c r="K16" i="1"/>
  <c r="J16" i="1"/>
  <c r="I16" i="1"/>
  <c r="H16" i="1"/>
  <c r="E16" i="1"/>
  <c r="M6" i="1" l="1"/>
  <c r="M7" i="1"/>
  <c r="M9" i="1"/>
  <c r="M10" i="1"/>
  <c r="M11" i="1"/>
  <c r="M12" i="1"/>
  <c r="M13" i="1"/>
  <c r="M14" i="1"/>
  <c r="M15" i="1"/>
  <c r="M8" i="1"/>
  <c r="M16" i="1" l="1"/>
</calcChain>
</file>

<file path=xl/sharedStrings.xml><?xml version="1.0" encoding="utf-8"?>
<sst xmlns="http://schemas.openxmlformats.org/spreadsheetml/2006/main" count="43" uniqueCount="36">
  <si>
    <t>Nombre 
del 
Municipio</t>
  </si>
  <si>
    <t>Fondo General de 
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</si>
  <si>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</si>
  <si>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</si>
  <si>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</si>
  <si>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</si>
  <si>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</si>
  <si>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</si>
  <si>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</si>
  <si>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</si>
  <si>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Fondo de ISR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</si>
  <si>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</si>
  <si>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</si>
  <si>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</si>
  <si>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</si>
  <si>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</si>
  <si>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</si>
  <si>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</si>
  <si>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</si>
  <si>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</si>
  <si>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</si>
  <si>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</si>
  <si>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</si>
  <si>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</si>
  <si>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</si>
  <si>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</si>
  <si>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</si>
  <si>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Fondo General de Participaciones</t>
  </si>
  <si>
    <t>X 24%=</t>
  </si>
  <si>
    <t>Fondo de Fomento Municipal (70%)</t>
  </si>
  <si>
    <t>Fondo de Fomento Municipal (30%)</t>
  </si>
  <si>
    <t>X 20%=</t>
  </si>
  <si>
    <t>X 100%=</t>
  </si>
  <si>
    <t>PARTICIPACIONES A MUNICIPIOS</t>
  </si>
  <si>
    <t>AJUSTE DEFINITIVO 2019</t>
  </si>
  <si>
    <t>MAYO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</si>
</sst>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_ ;[Red]\-#,##0\ "/>
    <numFmt numFmtId="166" formatCode="#,##0.00_ ;[Red]\-#,##0.00\ "/>
  </numFmts>
  <fonts count="25"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b/>
      <sz val="18"/>
      <color rgb="FFFF0000"/>
      <name val="Arial"/>
      <family val="2"/>
    </font>
    <font>
      <sz val="11"/>
      <color theme="1"/>
      <name val="Azo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4" fillId="0" borderId="0"/>
  </cellStyleXfs>
  <cellXfs count="66">
    <xf numFmtId="0" fontId="0" fillId="0" borderId="0" xfId="0"/>
    <xf numFmtId="0" fontId="3" fillId="2" borderId="0" xfId="3" applyFont="1" applyFill="1"/>
    <xf numFmtId="0" fontId="3" fillId="0" borderId="0" xfId="3" applyFont="1"/>
    <xf numFmtId="0" fontId="7" fillId="2" borderId="3" xfId="3" applyFont="1" applyFill="1" applyBorder="1"/>
    <xf numFmtId="0" fontId="8" fillId="2" borderId="0" xfId="3" applyFont="1" applyFill="1"/>
    <xf numFmtId="9" fontId="5" fillId="3" borderId="3" xfId="4" applyNumberFormat="1" applyFont="1" applyFill="1" applyBorder="1" applyAlignment="1">
      <alignment horizontal="center" vertical="center" wrapText="1"/>
    </xf>
    <xf numFmtId="0" fontId="9" fillId="2" borderId="3" xfId="4" applyFont="1" applyFill="1" applyBorder="1" applyAlignment="1">
      <alignment horizontal="left" vertical="center" indent="1"/>
    </xf>
    <xf numFmtId="3" fontId="10" fillId="2" borderId="3" xfId="4" applyNumberFormat="1" applyFont="1" applyFill="1" applyBorder="1" applyAlignment="1">
      <alignment horizontal="center" vertical="center"/>
    </xf>
    <xf numFmtId="0" fontId="11" fillId="2" borderId="3" xfId="3" applyFont="1" applyFill="1" applyBorder="1"/>
    <xf numFmtId="3" fontId="3" fillId="2" borderId="0" xfId="3" applyNumberFormat="1" applyFont="1" applyFill="1"/>
    <xf numFmtId="44" fontId="12" fillId="2" borderId="0" xfId="2" applyFont="1" applyFill="1"/>
    <xf numFmtId="0" fontId="9" fillId="5" borderId="3" xfId="4" applyFont="1" applyFill="1" applyBorder="1" applyAlignment="1">
      <alignment horizontal="left" vertical="center" indent="1"/>
    </xf>
    <xf numFmtId="3" fontId="10" fillId="5" borderId="3" xfId="4" applyNumberFormat="1" applyFont="1" applyFill="1" applyBorder="1" applyAlignment="1">
      <alignment horizontal="center" vertical="center"/>
    </xf>
    <xf numFmtId="0" fontId="9" fillId="6" borderId="3" xfId="4" applyFont="1" applyFill="1" applyBorder="1" applyAlignment="1">
      <alignment horizontal="center" vertical="center"/>
    </xf>
    <xf numFmtId="3" fontId="9" fillId="6" borderId="3" xfId="4" applyNumberFormat="1" applyFont="1" applyFill="1" applyBorder="1" applyAlignment="1">
      <alignment horizontal="center" vertical="center"/>
    </xf>
    <xf numFmtId="0" fontId="11" fillId="2" borderId="0" xfId="3" applyFont="1" applyFill="1"/>
    <xf numFmtId="3" fontId="11" fillId="2" borderId="0" xfId="3" applyNumberFormat="1" applyFont="1" applyFill="1"/>
    <xf numFmtId="44" fontId="11" fillId="2" borderId="0" xfId="3" applyNumberFormat="1" applyFont="1" applyFill="1"/>
    <xf numFmtId="0" fontId="11" fillId="0" borderId="0" xfId="3" applyFont="1"/>
    <xf numFmtId="0" fontId="13" fillId="2" borderId="0" xfId="4" applyFont="1" applyFill="1" applyBorder="1" applyAlignment="1">
      <alignment horizontal="left" vertical="center"/>
    </xf>
    <xf numFmtId="0" fontId="12" fillId="0" borderId="0" xfId="3" applyFont="1"/>
    <xf numFmtId="0" fontId="12" fillId="2" borderId="0" xfId="3" applyFont="1" applyFill="1" applyBorder="1"/>
    <xf numFmtId="0" fontId="12" fillId="2" borderId="0" xfId="3" applyFont="1" applyFill="1"/>
    <xf numFmtId="0" fontId="15" fillId="2" borderId="0" xfId="4" applyFont="1" applyFill="1" applyBorder="1" applyAlignment="1">
      <alignment horizontal="center" vertical="center"/>
    </xf>
    <xf numFmtId="0" fontId="15" fillId="4" borderId="0" xfId="4" applyFont="1" applyFill="1" applyBorder="1" applyAlignment="1">
      <alignment horizontal="center" vertical="center"/>
    </xf>
    <xf numFmtId="0" fontId="15" fillId="2" borderId="0" xfId="4" applyFont="1" applyFill="1" applyBorder="1" applyAlignment="1">
      <alignment vertical="center"/>
    </xf>
    <xf numFmtId="0" fontId="16" fillId="2" borderId="0" xfId="3" applyFont="1" applyFill="1" applyBorder="1"/>
    <xf numFmtId="0" fontId="16" fillId="2" borderId="0" xfId="3" applyFont="1" applyFill="1"/>
    <xf numFmtId="0" fontId="16" fillId="0" borderId="0" xfId="3" applyFont="1"/>
    <xf numFmtId="0" fontId="14" fillId="2" borderId="0" xfId="4" applyFont="1" applyFill="1" applyBorder="1" applyAlignment="1" applyProtection="1">
      <alignment horizontal="center" vertical="center" wrapText="1"/>
    </xf>
    <xf numFmtId="0" fontId="3" fillId="2" borderId="0" xfId="3" applyFont="1" applyFill="1" applyBorder="1"/>
    <xf numFmtId="164" fontId="12" fillId="2" borderId="0" xfId="1" applyNumberFormat="1" applyFont="1" applyFill="1" applyBorder="1"/>
    <xf numFmtId="164" fontId="8" fillId="2" borderId="0" xfId="1" applyNumberFormat="1" applyFont="1" applyFill="1" applyBorder="1"/>
    <xf numFmtId="164" fontId="19" fillId="2" borderId="0" xfId="1" applyNumberFormat="1" applyFont="1" applyFill="1" applyBorder="1"/>
    <xf numFmtId="164" fontId="12" fillId="2" borderId="0" xfId="1" applyNumberFormat="1" applyFont="1" applyFill="1"/>
    <xf numFmtId="164" fontId="20" fillId="2" borderId="0" xfId="1" applyNumberFormat="1" applyFont="1" applyFill="1" applyBorder="1"/>
    <xf numFmtId="43" fontId="8" fillId="2" borderId="0" xfId="1" applyFont="1" applyFill="1" applyBorder="1"/>
    <xf numFmtId="43" fontId="8" fillId="2" borderId="0" xfId="1" applyFont="1" applyFill="1"/>
    <xf numFmtId="0" fontId="21" fillId="2" borderId="0" xfId="3" applyFont="1" applyFill="1"/>
    <xf numFmtId="165" fontId="10" fillId="2" borderId="3" xfId="4" applyNumberFormat="1" applyFont="1" applyFill="1" applyBorder="1" applyAlignment="1">
      <alignment horizontal="center" vertical="center"/>
    </xf>
    <xf numFmtId="165" fontId="10" fillId="5" borderId="3" xfId="4" applyNumberFormat="1" applyFont="1" applyFill="1" applyBorder="1" applyAlignment="1">
      <alignment horizontal="center" vertical="center"/>
    </xf>
    <xf numFmtId="166" fontId="5" fillId="2" borderId="0" xfId="6" applyNumberFormat="1" applyFont="1" applyFill="1" applyBorder="1" applyAlignment="1">
      <alignment horizontal="center" vertical="center"/>
    </xf>
    <xf numFmtId="166" fontId="6" fillId="2" borderId="0" xfId="5" applyNumberFormat="1" applyFont="1" applyFill="1" applyBorder="1" applyAlignment="1">
      <alignment vertical="center"/>
    </xf>
    <xf numFmtId="165" fontId="9" fillId="2" borderId="3" xfId="4" applyNumberFormat="1" applyFont="1" applyFill="1" applyBorder="1" applyAlignment="1">
      <alignment horizontal="center" vertical="center"/>
    </xf>
    <xf numFmtId="165" fontId="9" fillId="5" borderId="3" xfId="4" applyNumberFormat="1" applyFont="1" applyFill="1" applyBorder="1" applyAlignment="1">
      <alignment horizontal="center" vertical="center"/>
    </xf>
    <xf numFmtId="165" fontId="5" fillId="2" borderId="0" xfId="5" applyNumberFormat="1" applyFont="1" applyFill="1" applyBorder="1" applyAlignment="1">
      <alignment vertical="center"/>
    </xf>
    <xf numFmtId="165" fontId="6" fillId="2" borderId="6" xfId="5" applyNumberFormat="1" applyFont="1" applyFill="1" applyBorder="1" applyAlignment="1">
      <alignment vertical="center"/>
    </xf>
    <xf numFmtId="0" fontId="22" fillId="2" borderId="0" xfId="3" applyFont="1" applyFill="1" applyBorder="1"/>
    <xf numFmtId="0" fontId="14" fillId="2" borderId="0" xfId="4" applyFont="1" applyFill="1" applyBorder="1" applyAlignment="1">
      <alignment vertical="center" wrapText="1"/>
    </xf>
    <xf numFmtId="3" fontId="23" fillId="6" borderId="3" xfId="4" applyNumberFormat="1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0" fontId="13" fillId="2" borderId="0" xfId="4" applyFont="1" applyFill="1" applyBorder="1" applyAlignment="1" applyProtection="1">
      <alignment horizontal="left" vertical="center" wrapText="1"/>
    </xf>
    <xf numFmtId="0" fontId="13" fillId="2" borderId="0" xfId="4" applyFont="1" applyFill="1" applyBorder="1" applyAlignment="1" applyProtection="1">
      <alignment horizontal="left" vertical="center" wrapText="1"/>
    </xf>
    <xf numFmtId="0" fontId="17" fillId="2" borderId="0" xfId="4" applyFont="1" applyFill="1" applyBorder="1" applyAlignment="1" applyProtection="1">
      <alignment horizontal="left" vertical="center" wrapText="1"/>
    </xf>
    <xf numFmtId="0" fontId="18" fillId="2" borderId="0" xfId="4" applyFont="1" applyFill="1" applyBorder="1" applyAlignment="1" applyProtection="1">
      <alignment horizontal="center" vertical="center" wrapText="1"/>
    </xf>
    <xf numFmtId="49" fontId="15" fillId="4" borderId="0" xfId="4" quotePrefix="1" applyNumberFormat="1" applyFont="1" applyFill="1" applyBorder="1" applyAlignment="1">
      <alignment horizontal="center" vertical="center"/>
    </xf>
    <xf numFmtId="49" fontId="15" fillId="4" borderId="0" xfId="4" applyNumberFormat="1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5" fillId="3" borderId="3" xfId="4" applyFont="1" applyFill="1" applyBorder="1" applyAlignment="1">
      <alignment horizontal="center" vertical="center" wrapText="1"/>
    </xf>
    <xf numFmtId="0" fontId="5" fillId="3" borderId="4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6" fillId="4" borderId="3" xfId="4" applyFont="1" applyFill="1" applyBorder="1" applyAlignment="1">
      <alignment horizontal="center" vertical="center"/>
    </xf>
    <xf numFmtId="0" fontId="13" fillId="2" borderId="0" xfId="4" applyFont="1" applyFill="1" applyBorder="1" applyAlignment="1">
      <alignment horizontal="left" vertical="center"/>
    </xf>
    <xf numFmtId="166" fontId="5" fillId="2" borderId="0" xfId="5" applyNumberFormat="1" applyFont="1" applyFill="1" applyBorder="1" applyAlignment="1">
      <alignment vertical="center"/>
    </xf>
    <xf numFmtId="166" fontId="6" fillId="2" borderId="6" xfId="5" applyNumberFormat="1" applyFont="1" applyFill="1" applyBorder="1" applyAlignment="1">
      <alignment vertical="center"/>
    </xf>
  </cellXfs>
  <cellStyles count="15">
    <cellStyle name="Millares" xfId="1" builtinId="3"/>
    <cellStyle name="Millares 2" xfId="8"/>
    <cellStyle name="Millares 2 2" xfId="10"/>
    <cellStyle name="Moneda" xfId="2" builtinId="4"/>
    <cellStyle name="Moneda 2" xfId="5"/>
    <cellStyle name="Moneda 2 2" xfId="7"/>
    <cellStyle name="Moneda 2 2 2" xfId="11"/>
    <cellStyle name="Normal" xfId="0" builtinId="0"/>
    <cellStyle name="Normal 12 2" xfId="3"/>
    <cellStyle name="Normal 2" xfId="4"/>
    <cellStyle name="Normal 2 2" xfId="9"/>
    <cellStyle name="Normal 2 3" xfId="14"/>
    <cellStyle name="Porcentaje 2" xfId="13"/>
    <cellStyle name="Porcentual 3" xfId="6"/>
    <cellStyle name="Porcentual 3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1</xdr:row>
      <xdr:rowOff>233633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89583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05" name="Text Box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06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07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08" name="Text Box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09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12" name="Text Box 2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13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5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6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7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18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120" name="Text Box 1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121" name="Text Box 1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122" name="Text Box 2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123" name="Text Box 27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124" name="Text Box 2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25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26" name="Text Box 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27" name="Text Box 1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28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29" name="Text Box 18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30" name="Text Box 2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31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35214</xdr:rowOff>
    </xdr:to>
    <xdr:sp macro="" textlink="">
      <xdr:nvSpPr>
        <xdr:cNvPr id="132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33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34" name="Text Box 26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35222</xdr:rowOff>
    </xdr:to>
    <xdr:sp macro="" textlink="">
      <xdr:nvSpPr>
        <xdr:cNvPr id="135" name="Text Box 29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6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7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8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139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1404309</xdr:colOff>
      <xdr:row>19</xdr:row>
      <xdr:rowOff>287547</xdr:rowOff>
    </xdr:from>
    <xdr:to>
      <xdr:col>6</xdr:col>
      <xdr:colOff>1651197</xdr:colOff>
      <xdr:row>20</xdr:row>
      <xdr:rowOff>17245</xdr:rowOff>
    </xdr:to>
    <xdr:sp macro="" textlink="">
      <xdr:nvSpPr>
        <xdr:cNvPr id="140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142" name="Text Box 1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143" name="Text Box 19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144" name="Text Box 20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145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146" name="Text Box 28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48" name="Text Box 14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49" name="Text Box 3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0" name="Text Box 3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1" name="Text Box 3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3" name="Text Box 1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4" name="Text Box 3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5" name="Text Box 3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1296479</xdr:colOff>
      <xdr:row>21</xdr:row>
      <xdr:rowOff>161745</xdr:rowOff>
    </xdr:from>
    <xdr:ext cx="246888" cy="35217"/>
    <xdr:sp macro="" textlink="">
      <xdr:nvSpPr>
        <xdr:cNvPr id="156" name="Text Box 3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9797092" y="1029778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287547</xdr:rowOff>
    </xdr:from>
    <xdr:ext cx="246888" cy="35217"/>
    <xdr:sp macro="" textlink="">
      <xdr:nvSpPr>
        <xdr:cNvPr id="157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21</xdr:row>
      <xdr:rowOff>287547</xdr:rowOff>
    </xdr:from>
    <xdr:ext cx="246888" cy="35217"/>
    <xdr:sp macro="" textlink="">
      <xdr:nvSpPr>
        <xdr:cNvPr id="158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0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1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2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3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4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5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6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7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8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0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1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2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3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4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5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6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177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287547</xdr:rowOff>
    </xdr:from>
    <xdr:ext cx="246888" cy="35217"/>
    <xdr:sp macro="" textlink="">
      <xdr:nvSpPr>
        <xdr:cNvPr id="178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21</xdr:row>
      <xdr:rowOff>287547</xdr:rowOff>
    </xdr:from>
    <xdr:ext cx="246888" cy="35217"/>
    <xdr:sp macro="" textlink="">
      <xdr:nvSpPr>
        <xdr:cNvPr id="179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21</xdr:row>
      <xdr:rowOff>116097</xdr:rowOff>
    </xdr:from>
    <xdr:ext cx="246888" cy="35217"/>
    <xdr:sp macro="" textlink="">
      <xdr:nvSpPr>
        <xdr:cNvPr id="180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96059" y="1036499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21</xdr:row>
      <xdr:rowOff>287547</xdr:rowOff>
    </xdr:from>
    <xdr:ext cx="246888" cy="35217"/>
    <xdr:sp macro="" textlink="">
      <xdr:nvSpPr>
        <xdr:cNvPr id="181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21</xdr:row>
      <xdr:rowOff>287547</xdr:rowOff>
    </xdr:from>
    <xdr:ext cx="246888" cy="35217"/>
    <xdr:sp macro="" textlink="">
      <xdr:nvSpPr>
        <xdr:cNvPr id="182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1</xdr:row>
      <xdr:rowOff>233633</xdr:rowOff>
    </xdr:to>
    <xdr:pic>
      <xdr:nvPicPr>
        <xdr:cNvPr id="183" name="49 Imagen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89583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35220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886950" y="110585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186" name="Text Box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98869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35220</xdr:rowOff>
    </xdr:to>
    <xdr:sp macro="" textlink="">
      <xdr:nvSpPr>
        <xdr:cNvPr id="187" name="Text Box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9886950" y="110585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35217</xdr:rowOff>
    </xdr:to>
    <xdr:sp macro="" textlink="">
      <xdr:nvSpPr>
        <xdr:cNvPr id="188" name="Text Box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9886950" y="110585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35214</xdr:rowOff>
    </xdr:to>
    <xdr:sp macro="" textlink="">
      <xdr:nvSpPr>
        <xdr:cNvPr id="189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90" name="Text Box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35212</xdr:rowOff>
    </xdr:to>
    <xdr:sp macro="" textlink="">
      <xdr:nvSpPr>
        <xdr:cNvPr id="191" name="Text Box 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9886950" y="110585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34542</xdr:rowOff>
    </xdr:to>
    <xdr:sp macro="" textlink="">
      <xdr:nvSpPr>
        <xdr:cNvPr id="192" name="Text Box 9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9886950" y="114681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35212</xdr:rowOff>
    </xdr:to>
    <xdr:sp macro="" textlink="">
      <xdr:nvSpPr>
        <xdr:cNvPr id="193" name="Text Box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9886950" y="110585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94" name="Text Box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195" name="Text Box 1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98869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35217</xdr:rowOff>
    </xdr:to>
    <xdr:sp macro="" textlink="">
      <xdr:nvSpPr>
        <xdr:cNvPr id="196" name="Text Box 16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9886950" y="110585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35214</xdr:rowOff>
    </xdr:to>
    <xdr:sp macro="" textlink="">
      <xdr:nvSpPr>
        <xdr:cNvPr id="197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198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35212</xdr:rowOff>
    </xdr:to>
    <xdr:sp macro="" textlink="">
      <xdr:nvSpPr>
        <xdr:cNvPr id="199" name="Text Box 1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9886950" y="110585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35212</xdr:rowOff>
    </xdr:to>
    <xdr:sp macro="" textlink="">
      <xdr:nvSpPr>
        <xdr:cNvPr id="200" name="Text Box 20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9886950" y="110585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201" name="Text Box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35217</xdr:rowOff>
    </xdr:to>
    <xdr:sp macro="" textlink="">
      <xdr:nvSpPr>
        <xdr:cNvPr id="202" name="Text Box 2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9886950" y="110585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35214</xdr:rowOff>
    </xdr:to>
    <xdr:sp macro="" textlink="">
      <xdr:nvSpPr>
        <xdr:cNvPr id="203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35214</xdr:rowOff>
    </xdr:to>
    <xdr:sp macro="" textlink="">
      <xdr:nvSpPr>
        <xdr:cNvPr id="204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05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06" name="Text Box 2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35212</xdr:rowOff>
    </xdr:to>
    <xdr:sp macro="" textlink="">
      <xdr:nvSpPr>
        <xdr:cNvPr id="207" name="Text Box 27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9886950" y="110585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35212</xdr:rowOff>
    </xdr:to>
    <xdr:sp macro="" textlink="">
      <xdr:nvSpPr>
        <xdr:cNvPr id="208" name="Text Box 28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9886950" y="110585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209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210" name="Text Box 3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98869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211" name="Text Box 3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98869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212" name="Text Box 34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98869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213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98869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34625</xdr:rowOff>
    </xdr:to>
    <xdr:sp macro="" textlink="">
      <xdr:nvSpPr>
        <xdr:cNvPr id="214" name="Text Box 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98869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215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98869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34625</xdr:rowOff>
    </xdr:to>
    <xdr:sp macro="" textlink="">
      <xdr:nvSpPr>
        <xdr:cNvPr id="216" name="Text Box 16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98869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34625</xdr:rowOff>
    </xdr:to>
    <xdr:sp macro="" textlink="">
      <xdr:nvSpPr>
        <xdr:cNvPr id="217" name="Text Box 2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98869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218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98869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219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98869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220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98869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221" name="Text Box 8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222" name="Text Box 1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23" name="Text Box 1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9886950" y="114681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224" name="Text Box 1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225" name="Text Box 2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26" name="Text Box 21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9886950" y="114681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227" name="Text Box 27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228" name="Text Box 2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229" name="Text Box 29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9886950" y="114681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25</xdr:row>
      <xdr:rowOff>0</xdr:rowOff>
    </xdr:from>
    <xdr:ext cx="246888" cy="35218"/>
    <xdr:sp macro="" textlink="">
      <xdr:nvSpPr>
        <xdr:cNvPr id="230" name="Text Box 11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9886950" y="114681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8"/>
    <xdr:sp macro="" textlink="">
      <xdr:nvSpPr>
        <xdr:cNvPr id="231" name="Text Box 21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9886950" y="114681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25</xdr:row>
      <xdr:rowOff>0</xdr:rowOff>
    </xdr:from>
    <xdr:ext cx="246888" cy="35218"/>
    <xdr:sp macro="" textlink="">
      <xdr:nvSpPr>
        <xdr:cNvPr id="232" name="Text Box 29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9886950" y="114681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35220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9886950" y="110585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234" name="Text Box 3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98869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35220</xdr:rowOff>
    </xdr:to>
    <xdr:sp macro="" textlink="">
      <xdr:nvSpPr>
        <xdr:cNvPr id="235" name="Text Box 4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9886950" y="110585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35217</xdr:rowOff>
    </xdr:to>
    <xdr:sp macro="" textlink="">
      <xdr:nvSpPr>
        <xdr:cNvPr id="236" name="Text Box 5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9886950" y="110585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35214</xdr:rowOff>
    </xdr:to>
    <xdr:sp macro="" textlink="">
      <xdr:nvSpPr>
        <xdr:cNvPr id="237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38" name="Text Box 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35212</xdr:rowOff>
    </xdr:to>
    <xdr:sp macro="" textlink="">
      <xdr:nvSpPr>
        <xdr:cNvPr id="239" name="Text Box 8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9886950" y="110585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35212</xdr:rowOff>
    </xdr:to>
    <xdr:sp macro="" textlink="">
      <xdr:nvSpPr>
        <xdr:cNvPr id="240" name="Text Box 10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9886950" y="110585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241" name="Text Box 1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242" name="Text Box 14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98869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35217</xdr:rowOff>
    </xdr:to>
    <xdr:sp macro="" textlink="">
      <xdr:nvSpPr>
        <xdr:cNvPr id="243" name="Text Box 16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9886950" y="110585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35214</xdr:rowOff>
    </xdr:to>
    <xdr:sp macro="" textlink="">
      <xdr:nvSpPr>
        <xdr:cNvPr id="244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45" name="Text Box 18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35212</xdr:rowOff>
    </xdr:to>
    <xdr:sp macro="" textlink="">
      <xdr:nvSpPr>
        <xdr:cNvPr id="246" name="Text Box 19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9886950" y="110585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35212</xdr:rowOff>
    </xdr:to>
    <xdr:sp macro="" textlink="">
      <xdr:nvSpPr>
        <xdr:cNvPr id="247" name="Text Box 20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9886950" y="110585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248" name="Text Box 2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35217</xdr:rowOff>
    </xdr:to>
    <xdr:sp macro="" textlink="">
      <xdr:nvSpPr>
        <xdr:cNvPr id="249" name="Text Box 22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9886950" y="110585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35214</xdr:rowOff>
    </xdr:to>
    <xdr:sp macro="" textlink="">
      <xdr:nvSpPr>
        <xdr:cNvPr id="250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35214</xdr:rowOff>
    </xdr:to>
    <xdr:sp macro="" textlink="">
      <xdr:nvSpPr>
        <xdr:cNvPr id="251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52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53" name="Text Box 26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35212</xdr:rowOff>
    </xdr:to>
    <xdr:sp macro="" textlink="">
      <xdr:nvSpPr>
        <xdr:cNvPr id="254" name="Text Box 27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9886950" y="110585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35212</xdr:rowOff>
    </xdr:to>
    <xdr:sp macro="" textlink="">
      <xdr:nvSpPr>
        <xdr:cNvPr id="255" name="Text Box 28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9886950" y="110585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256" name="Text Box 29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257" name="Text Box 31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98869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258" name="Text Box 33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98869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35218</xdr:rowOff>
    </xdr:to>
    <xdr:sp macro="" textlink="">
      <xdr:nvSpPr>
        <xdr:cNvPr id="259" name="Text Box 34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98869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260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98869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34625</xdr:rowOff>
    </xdr:to>
    <xdr:sp macro="" textlink="">
      <xdr:nvSpPr>
        <xdr:cNvPr id="261" name="Text Box 5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98869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262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98869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34625</xdr:rowOff>
    </xdr:to>
    <xdr:sp macro="" textlink="">
      <xdr:nvSpPr>
        <xdr:cNvPr id="263" name="Text Box 16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98869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34625</xdr:rowOff>
    </xdr:to>
    <xdr:sp macro="" textlink="">
      <xdr:nvSpPr>
        <xdr:cNvPr id="264" name="Text Box 2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98869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265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98869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266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98869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267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98869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268" name="Text Box 8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269" name="Text Box 1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270" name="Text Box 19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271" name="Text Box 20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272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273" name="Text Box 28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274" name="Text Box 3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98869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275" name="Text Box 14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98869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276" name="Text Box 3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98869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277" name="Text Box 3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98869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278" name="Text Box 3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98869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279" name="Text Box 3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98869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280" name="Text Box 1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98869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281" name="Text Box 3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98869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282" name="Text Box 3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98869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283" name="Text Box 3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98869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35214</xdr:rowOff>
    </xdr:to>
    <xdr:sp macro="" textlink="">
      <xdr:nvSpPr>
        <xdr:cNvPr id="284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85" name="Text Box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286" name="Text Box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35214</xdr:rowOff>
    </xdr:to>
    <xdr:sp macro="" textlink="">
      <xdr:nvSpPr>
        <xdr:cNvPr id="287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88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289" name="Text Box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35214</xdr:rowOff>
    </xdr:to>
    <xdr:sp macro="" textlink="">
      <xdr:nvSpPr>
        <xdr:cNvPr id="290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35214</xdr:rowOff>
    </xdr:to>
    <xdr:sp macro="" textlink="">
      <xdr:nvSpPr>
        <xdr:cNvPr id="291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92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293" name="Text Box 2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294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295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98869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296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98869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297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98869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298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98869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299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98869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00" name="Text Box 8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01" name="Text Box 1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02" name="Text Box 1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03" name="Text Box 2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04" name="Text Box 27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05" name="Text Box 2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35214</xdr:rowOff>
    </xdr:to>
    <xdr:sp macro="" textlink="">
      <xdr:nvSpPr>
        <xdr:cNvPr id="306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307" name="Text Box 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308" name="Text Box 1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35214</xdr:rowOff>
    </xdr:to>
    <xdr:sp macro="" textlink="">
      <xdr:nvSpPr>
        <xdr:cNvPr id="309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310" name="Text Box 18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311" name="Text Box 2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35214</xdr:rowOff>
    </xdr:to>
    <xdr:sp macro="" textlink="">
      <xdr:nvSpPr>
        <xdr:cNvPr id="312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35214</xdr:rowOff>
    </xdr:to>
    <xdr:sp macro="" textlink="">
      <xdr:nvSpPr>
        <xdr:cNvPr id="313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314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35219</xdr:rowOff>
    </xdr:to>
    <xdr:sp macro="" textlink="">
      <xdr:nvSpPr>
        <xdr:cNvPr id="315" name="Text Box 26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316" name="Text Box 29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17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98869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18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98869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19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98869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20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98869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21" name="Text Box 8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22" name="Text Box 1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23" name="Text Box 19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24" name="Text Box 20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25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26" name="Text Box 28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98869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327" name="Text Box 3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98869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328" name="Text Box 14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98869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329" name="Text Box 3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98869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330" name="Text Box 3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98869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331" name="Text Box 3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98869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332" name="Text Box 3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98869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333" name="Text Box 1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98869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334" name="Text Box 3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98869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335" name="Text Box 3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98869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1296479</xdr:colOff>
      <xdr:row>21</xdr:row>
      <xdr:rowOff>161745</xdr:rowOff>
    </xdr:from>
    <xdr:ext cx="246888" cy="35217"/>
    <xdr:sp macro="" textlink="">
      <xdr:nvSpPr>
        <xdr:cNvPr id="336" name="Text Box 3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10821479" y="1025824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287547</xdr:rowOff>
    </xdr:from>
    <xdr:ext cx="246888" cy="35217"/>
    <xdr:sp macro="" textlink="">
      <xdr:nvSpPr>
        <xdr:cNvPr id="337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2586659" y="10069722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21</xdr:row>
      <xdr:rowOff>287547</xdr:rowOff>
    </xdr:from>
    <xdr:ext cx="246888" cy="35217"/>
    <xdr:sp macro="" textlink="">
      <xdr:nvSpPr>
        <xdr:cNvPr id="338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2586659" y="103840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339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98869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340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98869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341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98869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342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98869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343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98869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344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98869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345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98869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346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98869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347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98869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348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98869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349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98869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350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98869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351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98869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352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98869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353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98869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354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98869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355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98869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356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98869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357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98869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20</xdr:row>
      <xdr:rowOff>287547</xdr:rowOff>
    </xdr:from>
    <xdr:ext cx="246888" cy="35217"/>
    <xdr:sp macro="" textlink="">
      <xdr:nvSpPr>
        <xdr:cNvPr id="358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2586659" y="10069722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21</xdr:row>
      <xdr:rowOff>287547</xdr:rowOff>
    </xdr:from>
    <xdr:ext cx="246888" cy="35217"/>
    <xdr:sp macro="" textlink="">
      <xdr:nvSpPr>
        <xdr:cNvPr id="359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2586659" y="103840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21</xdr:row>
      <xdr:rowOff>287547</xdr:rowOff>
    </xdr:from>
    <xdr:ext cx="246888" cy="35217"/>
    <xdr:sp macro="" textlink="">
      <xdr:nvSpPr>
        <xdr:cNvPr id="360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2586659" y="103840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21</xdr:row>
      <xdr:rowOff>287547</xdr:rowOff>
    </xdr:from>
    <xdr:ext cx="246888" cy="35217"/>
    <xdr:sp macro="" textlink="">
      <xdr:nvSpPr>
        <xdr:cNvPr id="361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2586659" y="103840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M42"/>
  <sheetViews>
    <sheetView tabSelected="1" zoomScale="30" zoomScaleNormal="30" workbookViewId="0">
      <selection activeCell="O34" sqref="O34"/>
    </sheetView>
  </sheetViews>
  <sheetFormatPr baseColWidth="10" defaultRowHeight="14.25"/>
  <cols>
    <col min="1" max="1" width="29" style="1" customWidth="1"/>
    <col min="2" max="2" width="27.85546875" style="1" customWidth="1"/>
    <col min="3" max="3" width="23.5703125" style="1" customWidth="1"/>
    <col min="4" max="4" width="28.140625" style="1" customWidth="1"/>
    <col min="5" max="5" width="34.5703125" style="1" customWidth="1"/>
    <col min="6" max="6" width="24.85546875" style="1" customWidth="1"/>
    <col min="7" max="7" width="30.140625" style="1" customWidth="1"/>
    <col min="8" max="8" width="26.42578125" style="1" customWidth="1"/>
    <col min="9" max="9" width="30.7109375" style="1" customWidth="1"/>
    <col min="10" max="10" width="30.85546875" style="1" customWidth="1"/>
    <col min="11" max="12" width="24" style="1" customWidth="1"/>
    <col min="13" max="13" width="27.140625" style="1" customWidth="1"/>
    <col min="14" max="14" width="1.28515625" style="1" customWidth="1"/>
    <col min="15" max="15" width="11.42578125" style="1"/>
    <col min="16" max="16" width="25.28515625" style="1" customWidth="1"/>
    <col min="17" max="17" width="11.42578125" style="1"/>
    <col min="18" max="18" width="26.85546875" style="1" customWidth="1"/>
    <col min="19" max="39" width="11.42578125" style="1"/>
    <col min="40" max="16384" width="11.42578125" style="2"/>
  </cols>
  <sheetData>
    <row r="1" spans="1:39" ht="121.5" customHeight="1" thickBot="1">
      <c r="A1" s="57" t="s">
        <v>33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39" ht="58.5" customHeight="1" thickBot="1">
      <c r="A2" s="58" t="s">
        <v>34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0"/>
    </row>
    <row r="3" spans="1:39" s="4" customFormat="1" ht="56.25" customHeight="1" thickBot="1">
      <c r="A3" s="59" t="s">
        <v>0</v>
      </c>
      <c r="B3" s="59" t="s">
        <v>1</v>
      </c>
      <c r="C3" s="59" t="s">
        <v>2</v>
      </c>
      <c r="D3" s="59"/>
      <c r="E3" s="59" t="s">
        <v>3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  <c r="K3" s="59" t="s">
        <v>9</v>
      </c>
      <c r="L3" s="60" t="s">
        <v>10</v>
      </c>
      <c r="M3" s="62" t="s">
        <v>11</v>
      </c>
      <c r="N3" s="3"/>
    </row>
    <row r="4" spans="1:39" s="4" customFormat="1" ht="66.75" customHeight="1" thickBot="1">
      <c r="A4" s="59"/>
      <c r="B4" s="59"/>
      <c r="C4" s="5">
        <v>0.7</v>
      </c>
      <c r="D4" s="5">
        <v>0.3</v>
      </c>
      <c r="E4" s="59"/>
      <c r="F4" s="59"/>
      <c r="G4" s="59"/>
      <c r="H4" s="59"/>
      <c r="I4" s="59"/>
      <c r="J4" s="59"/>
      <c r="K4" s="59"/>
      <c r="L4" s="61"/>
      <c r="M4" s="62"/>
      <c r="N4" s="3"/>
    </row>
    <row r="5" spans="1:39" ht="29.25" customHeight="1" thickBot="1">
      <c r="A5" s="6" t="s">
        <v>12</v>
      </c>
      <c r="B5" s="39">
        <v>-371365.15</v>
      </c>
      <c r="C5" s="39">
        <v>-6526.86</v>
      </c>
      <c r="D5" s="39">
        <v>-74481.88</v>
      </c>
      <c r="E5" s="7">
        <v>0</v>
      </c>
      <c r="F5" s="7">
        <v>0</v>
      </c>
      <c r="G5" s="39">
        <v>23227.97</v>
      </c>
      <c r="H5" s="7">
        <v>234.88</v>
      </c>
      <c r="I5" s="7">
        <v>0</v>
      </c>
      <c r="J5" s="7">
        <v>0</v>
      </c>
      <c r="K5" s="7">
        <v>53708.15</v>
      </c>
      <c r="L5" s="7">
        <v>0</v>
      </c>
      <c r="M5" s="43">
        <f>SUM(B5:L5)</f>
        <v>-375202.89</v>
      </c>
      <c r="N5" s="8">
        <v>7325624.5840751091</v>
      </c>
      <c r="Q5" s="9"/>
      <c r="R5" s="10"/>
    </row>
    <row r="6" spans="1:39" ht="29.25" customHeight="1" thickBot="1">
      <c r="A6" s="11" t="s">
        <v>13</v>
      </c>
      <c r="B6" s="40">
        <v>-533767.74</v>
      </c>
      <c r="C6" s="40">
        <v>-2700.38</v>
      </c>
      <c r="D6" s="40">
        <v>-176554.36</v>
      </c>
      <c r="E6" s="12">
        <v>0</v>
      </c>
      <c r="F6" s="12">
        <v>0</v>
      </c>
      <c r="G6" s="40">
        <v>33803.589999999997</v>
      </c>
      <c r="H6" s="12">
        <v>473.6</v>
      </c>
      <c r="I6" s="12">
        <v>0</v>
      </c>
      <c r="J6" s="12">
        <v>0</v>
      </c>
      <c r="K6" s="12">
        <v>108295.81</v>
      </c>
      <c r="L6" s="12">
        <v>0</v>
      </c>
      <c r="M6" s="44">
        <f t="shared" ref="M6:M15" si="0">SUM(B6:L6)</f>
        <v>-570449.48</v>
      </c>
      <c r="N6" s="8">
        <v>10087148.153269671</v>
      </c>
      <c r="Q6" s="9"/>
      <c r="R6" s="10"/>
    </row>
    <row r="7" spans="1:39" ht="29.25" customHeight="1" thickBot="1">
      <c r="A7" s="6" t="s">
        <v>14</v>
      </c>
      <c r="B7" s="39">
        <v>-2408817.9499999997</v>
      </c>
      <c r="C7" s="39">
        <v>55435.64</v>
      </c>
      <c r="D7" s="39">
        <v>-875625.36</v>
      </c>
      <c r="E7" s="7">
        <v>0</v>
      </c>
      <c r="F7" s="7">
        <v>0</v>
      </c>
      <c r="G7" s="39">
        <v>156779.13</v>
      </c>
      <c r="H7" s="7">
        <v>3513.94</v>
      </c>
      <c r="I7" s="7">
        <v>0</v>
      </c>
      <c r="J7" s="7">
        <v>0</v>
      </c>
      <c r="K7" s="7">
        <v>803519.38</v>
      </c>
      <c r="L7" s="7">
        <v>0</v>
      </c>
      <c r="M7" s="43">
        <f t="shared" si="0"/>
        <v>-2265195.2199999997</v>
      </c>
      <c r="N7" s="8">
        <v>38195681.677823335</v>
      </c>
      <c r="Q7" s="9"/>
      <c r="R7" s="10"/>
    </row>
    <row r="8" spans="1:39" ht="29.25" customHeight="1" thickBot="1">
      <c r="A8" s="11" t="s">
        <v>15</v>
      </c>
      <c r="B8" s="40">
        <v>-488303.05</v>
      </c>
      <c r="C8" s="40">
        <v>-6105.11</v>
      </c>
      <c r="D8" s="40">
        <v>-156118.93</v>
      </c>
      <c r="E8" s="12">
        <v>0</v>
      </c>
      <c r="F8" s="12">
        <v>0</v>
      </c>
      <c r="G8" s="40">
        <v>30697.05</v>
      </c>
      <c r="H8" s="12">
        <v>359.26</v>
      </c>
      <c r="I8" s="12">
        <v>0</v>
      </c>
      <c r="J8" s="12">
        <v>0</v>
      </c>
      <c r="K8" s="12">
        <v>82151.009999999995</v>
      </c>
      <c r="L8" s="12">
        <v>0</v>
      </c>
      <c r="M8" s="44">
        <f t="shared" si="0"/>
        <v>-537319.7699999999</v>
      </c>
      <c r="N8" s="8">
        <v>9452981.5911252405</v>
      </c>
      <c r="Q8" s="9"/>
      <c r="R8" s="10"/>
    </row>
    <row r="9" spans="1:39" ht="29.25" customHeight="1" thickBot="1">
      <c r="A9" s="6" t="s">
        <v>16</v>
      </c>
      <c r="B9" s="39">
        <v>-2160077.11</v>
      </c>
      <c r="C9" s="39">
        <v>34459.93</v>
      </c>
      <c r="D9" s="39">
        <v>-619700.68999999994</v>
      </c>
      <c r="E9" s="7">
        <v>0</v>
      </c>
      <c r="F9" s="7">
        <v>0</v>
      </c>
      <c r="G9" s="39">
        <v>139636.07999999999</v>
      </c>
      <c r="H9" s="7">
        <v>2840.59</v>
      </c>
      <c r="I9" s="7">
        <v>0</v>
      </c>
      <c r="J9" s="7">
        <v>0</v>
      </c>
      <c r="K9" s="7">
        <v>649547.79</v>
      </c>
      <c r="L9" s="7">
        <v>0</v>
      </c>
      <c r="M9" s="43">
        <f t="shared" si="0"/>
        <v>-1953293.4099999997</v>
      </c>
      <c r="N9" s="8">
        <v>46218312.012863129</v>
      </c>
      <c r="Q9" s="9"/>
      <c r="R9" s="10"/>
    </row>
    <row r="10" spans="1:39" ht="29.25" customHeight="1" thickBot="1">
      <c r="A10" s="11" t="s">
        <v>17</v>
      </c>
      <c r="B10" s="40">
        <v>-826431.25</v>
      </c>
      <c r="C10" s="40">
        <v>1543.38</v>
      </c>
      <c r="D10" s="40">
        <v>-506945.47</v>
      </c>
      <c r="E10" s="12">
        <v>0</v>
      </c>
      <c r="F10" s="12">
        <v>0</v>
      </c>
      <c r="G10" s="40">
        <v>52695.96</v>
      </c>
      <c r="H10" s="12">
        <v>849.81</v>
      </c>
      <c r="I10" s="12">
        <v>0</v>
      </c>
      <c r="J10" s="12">
        <v>0</v>
      </c>
      <c r="K10" s="12">
        <v>194322.33</v>
      </c>
      <c r="L10" s="12">
        <v>0</v>
      </c>
      <c r="M10" s="44">
        <f t="shared" si="0"/>
        <v>-1083965.2399999998</v>
      </c>
      <c r="N10" s="8">
        <v>14290485.743763685</v>
      </c>
      <c r="Q10" s="9"/>
      <c r="R10" s="10"/>
    </row>
    <row r="11" spans="1:39" ht="29.25" customHeight="1" thickBot="1">
      <c r="A11" s="6" t="s">
        <v>18</v>
      </c>
      <c r="B11" s="39">
        <v>-608081.41</v>
      </c>
      <c r="C11" s="39">
        <v>-2931.63</v>
      </c>
      <c r="D11" s="39">
        <v>-174330.84</v>
      </c>
      <c r="E11" s="7">
        <v>0</v>
      </c>
      <c r="F11" s="7">
        <v>0</v>
      </c>
      <c r="G11" s="39">
        <v>38518.959999999999</v>
      </c>
      <c r="H11" s="7">
        <v>542.48</v>
      </c>
      <c r="I11" s="7">
        <v>0</v>
      </c>
      <c r="J11" s="7">
        <v>0</v>
      </c>
      <c r="K11" s="7">
        <v>124046.87</v>
      </c>
      <c r="L11" s="7">
        <v>0</v>
      </c>
      <c r="M11" s="43">
        <f t="shared" si="0"/>
        <v>-622235.57000000007</v>
      </c>
      <c r="N11" s="8">
        <v>10532812.624183219</v>
      </c>
      <c r="Q11" s="9"/>
      <c r="R11" s="10"/>
    </row>
    <row r="12" spans="1:39" ht="29.25" customHeight="1" thickBot="1">
      <c r="A12" s="11" t="s">
        <v>19</v>
      </c>
      <c r="B12" s="40">
        <v>-365498.65</v>
      </c>
      <c r="C12" s="40">
        <v>-4759.1099999999997</v>
      </c>
      <c r="D12" s="40">
        <v>-97374.71</v>
      </c>
      <c r="E12" s="12">
        <v>0</v>
      </c>
      <c r="F12" s="12">
        <v>0</v>
      </c>
      <c r="G12" s="40">
        <v>22965.14</v>
      </c>
      <c r="H12" s="12">
        <v>265.05</v>
      </c>
      <c r="I12" s="12">
        <v>0</v>
      </c>
      <c r="J12" s="12">
        <v>0</v>
      </c>
      <c r="K12" s="12">
        <v>60609.03</v>
      </c>
      <c r="L12" s="12">
        <v>0</v>
      </c>
      <c r="M12" s="44">
        <f t="shared" si="0"/>
        <v>-383793.25</v>
      </c>
      <c r="N12" s="8">
        <v>6514633.5508965496</v>
      </c>
      <c r="Q12" s="9"/>
      <c r="R12" s="10"/>
    </row>
    <row r="13" spans="1:39" ht="29.25" customHeight="1" thickBot="1">
      <c r="A13" s="6" t="s">
        <v>20</v>
      </c>
      <c r="B13" s="39">
        <v>-460412.65</v>
      </c>
      <c r="C13" s="39">
        <v>-4934.22</v>
      </c>
      <c r="D13" s="39">
        <v>-128163.55</v>
      </c>
      <c r="E13" s="7">
        <v>0</v>
      </c>
      <c r="F13" s="7">
        <v>0</v>
      </c>
      <c r="G13" s="39">
        <v>28995.13</v>
      </c>
      <c r="H13" s="7">
        <v>355.48</v>
      </c>
      <c r="I13" s="7">
        <v>0</v>
      </c>
      <c r="J13" s="7">
        <v>0</v>
      </c>
      <c r="K13" s="7">
        <v>81286.240000000005</v>
      </c>
      <c r="L13" s="7">
        <v>0</v>
      </c>
      <c r="M13" s="43">
        <f t="shared" si="0"/>
        <v>-482873.57000000007</v>
      </c>
      <c r="N13" s="8">
        <v>8058342.1908190576</v>
      </c>
      <c r="Q13" s="9"/>
      <c r="R13" s="10"/>
    </row>
    <row r="14" spans="1:39" ht="29.25" customHeight="1" thickBot="1">
      <c r="A14" s="11" t="s">
        <v>21</v>
      </c>
      <c r="B14" s="40">
        <v>-406932.37</v>
      </c>
      <c r="C14" s="40">
        <v>-15089.5</v>
      </c>
      <c r="D14" s="40">
        <v>-33725.96</v>
      </c>
      <c r="E14" s="12">
        <v>0</v>
      </c>
      <c r="F14" s="12">
        <v>0</v>
      </c>
      <c r="G14" s="40">
        <v>24956.3</v>
      </c>
      <c r="H14" s="12">
        <v>95.78</v>
      </c>
      <c r="I14" s="12">
        <v>0</v>
      </c>
      <c r="J14" s="12">
        <v>0</v>
      </c>
      <c r="K14" s="12">
        <v>21901.05</v>
      </c>
      <c r="L14" s="12">
        <v>0</v>
      </c>
      <c r="M14" s="44">
        <f t="shared" si="0"/>
        <v>-408794.7</v>
      </c>
      <c r="N14" s="8">
        <v>7138102.7492167363</v>
      </c>
      <c r="Q14" s="9"/>
      <c r="R14" s="10"/>
    </row>
    <row r="15" spans="1:39" ht="29.25" customHeight="1" thickBot="1">
      <c r="A15" s="6" t="s">
        <v>22</v>
      </c>
      <c r="B15" s="39">
        <v>-292947.71000000002</v>
      </c>
      <c r="C15" s="39">
        <v>-9592.52</v>
      </c>
      <c r="D15" s="39">
        <v>-33778.79</v>
      </c>
      <c r="E15" s="7">
        <v>0</v>
      </c>
      <c r="F15" s="7">
        <v>0</v>
      </c>
      <c r="G15" s="39">
        <v>18045.29</v>
      </c>
      <c r="H15" s="7">
        <v>94.81</v>
      </c>
      <c r="I15" s="7">
        <v>0</v>
      </c>
      <c r="J15" s="7">
        <v>0</v>
      </c>
      <c r="K15" s="7">
        <v>21679.94</v>
      </c>
      <c r="L15" s="7">
        <v>0</v>
      </c>
      <c r="M15" s="43">
        <f t="shared" si="0"/>
        <v>-296498.98000000004</v>
      </c>
      <c r="N15" s="8">
        <v>5572340.8719642879</v>
      </c>
      <c r="Q15" s="9"/>
      <c r="R15" s="10"/>
    </row>
    <row r="16" spans="1:39" s="18" customFormat="1" ht="42.75" customHeight="1" thickBot="1">
      <c r="A16" s="13" t="s">
        <v>23</v>
      </c>
      <c r="B16" s="49">
        <f t="shared" ref="B16:M16" si="1">SUM(B5:B15)</f>
        <v>-8922635.040000001</v>
      </c>
      <c r="C16" s="14">
        <f t="shared" si="1"/>
        <v>38799.619999999995</v>
      </c>
      <c r="D16" s="49">
        <f t="shared" si="1"/>
        <v>-2876800.5399999996</v>
      </c>
      <c r="E16" s="14">
        <f t="shared" si="1"/>
        <v>0</v>
      </c>
      <c r="F16" s="14">
        <f t="shared" si="1"/>
        <v>0</v>
      </c>
      <c r="G16" s="14">
        <f t="shared" si="1"/>
        <v>570320.60000000009</v>
      </c>
      <c r="H16" s="14">
        <f t="shared" si="1"/>
        <v>9625.6799999999985</v>
      </c>
      <c r="I16" s="14">
        <f t="shared" si="1"/>
        <v>0</v>
      </c>
      <c r="J16" s="14">
        <f t="shared" si="1"/>
        <v>0</v>
      </c>
      <c r="K16" s="14">
        <f t="shared" si="1"/>
        <v>2201067.6</v>
      </c>
      <c r="L16" s="14">
        <f t="shared" si="1"/>
        <v>0</v>
      </c>
      <c r="M16" s="49">
        <f t="shared" si="1"/>
        <v>-8979622.0800000001</v>
      </c>
      <c r="N16" s="8"/>
      <c r="O16" s="15"/>
      <c r="P16" s="16"/>
      <c r="Q16" s="15"/>
      <c r="R16" s="17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</row>
    <row r="17" spans="1:39" ht="27" customHeight="1">
      <c r="A17" s="63" t="s">
        <v>24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19"/>
    </row>
    <row r="18" spans="1:39" s="20" customFormat="1" ht="18" customHeight="1">
      <c r="A18" s="48"/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</row>
    <row r="19" spans="1:39" s="28" customFormat="1" ht="33" customHeight="1">
      <c r="A19" s="55" t="s">
        <v>35</v>
      </c>
      <c r="B19" s="56"/>
      <c r="C19" s="56"/>
      <c r="D19" s="23"/>
      <c r="E19" s="24" t="s">
        <v>25</v>
      </c>
      <c r="F19" s="25"/>
      <c r="G19" s="24" t="s">
        <v>26</v>
      </c>
      <c r="H19" s="26"/>
      <c r="I19" s="26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</row>
    <row r="20" spans="1:39" s="20" customFormat="1" ht="24.75" customHeight="1">
      <c r="A20" s="53" t="s">
        <v>27</v>
      </c>
      <c r="B20" s="53"/>
      <c r="C20" s="53"/>
      <c r="D20" s="51"/>
      <c r="E20" s="64">
        <v>-37177645.793370247</v>
      </c>
      <c r="F20" s="41" t="s">
        <v>28</v>
      </c>
      <c r="G20" s="45">
        <f>E20*0.24</f>
        <v>-8922634.9904088583</v>
      </c>
      <c r="H20" s="21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</row>
    <row r="21" spans="1:39" s="20" customFormat="1" ht="24.75" customHeight="1">
      <c r="A21" s="53" t="s">
        <v>29</v>
      </c>
      <c r="B21" s="53"/>
      <c r="C21" s="53"/>
      <c r="D21" s="51"/>
      <c r="E21" s="64">
        <f>C16</f>
        <v>38799.619999999995</v>
      </c>
      <c r="F21" s="41" t="s">
        <v>32</v>
      </c>
      <c r="G21" s="45">
        <f>E21*100%</f>
        <v>38799.619999999995</v>
      </c>
      <c r="H21" s="21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</row>
    <row r="22" spans="1:39" s="20" customFormat="1" ht="24.75" customHeight="1">
      <c r="A22" s="53" t="s">
        <v>30</v>
      </c>
      <c r="B22" s="53"/>
      <c r="C22" s="53"/>
      <c r="D22" s="51"/>
      <c r="E22" s="64">
        <f>D16</f>
        <v>-2876800.5399999996</v>
      </c>
      <c r="F22" s="41" t="s">
        <v>32</v>
      </c>
      <c r="G22" s="45">
        <f>E22*100%</f>
        <v>-2876800.5399999996</v>
      </c>
      <c r="H22" s="21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</row>
    <row r="23" spans="1:39" s="20" customFormat="1" ht="24.75" customHeight="1">
      <c r="A23" s="53" t="s">
        <v>5</v>
      </c>
      <c r="B23" s="53"/>
      <c r="C23" s="53"/>
      <c r="D23" s="51"/>
      <c r="E23" s="64">
        <v>2851602.920109868</v>
      </c>
      <c r="F23" s="41" t="s">
        <v>31</v>
      </c>
      <c r="G23" s="45">
        <f t="shared" ref="G23" si="2">E23*0.2</f>
        <v>570320.58402197366</v>
      </c>
      <c r="H23" s="21"/>
      <c r="I23" s="21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</row>
    <row r="24" spans="1:39" s="20" customFormat="1" ht="27.75" customHeight="1">
      <c r="A24" s="53" t="s">
        <v>6</v>
      </c>
      <c r="B24" s="53"/>
      <c r="C24" s="53"/>
      <c r="D24" s="51"/>
      <c r="E24" s="64">
        <v>40107.289955794811</v>
      </c>
      <c r="F24" s="41" t="s">
        <v>28</v>
      </c>
      <c r="G24" s="45">
        <f>E24*0.24</f>
        <v>9625.7495893907544</v>
      </c>
      <c r="H24" s="21"/>
      <c r="I24" s="21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</row>
    <row r="25" spans="1:39" s="20" customFormat="1" ht="24" customHeight="1">
      <c r="A25" s="53" t="s">
        <v>9</v>
      </c>
      <c r="B25" s="53"/>
      <c r="C25" s="53"/>
      <c r="D25" s="51"/>
      <c r="E25" s="64">
        <v>9171114.8084259033</v>
      </c>
      <c r="F25" s="41" t="s">
        <v>28</v>
      </c>
      <c r="G25" s="45">
        <f>E25*0.24</f>
        <v>2201067.5540222167</v>
      </c>
      <c r="H25" s="21"/>
      <c r="I25" s="21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</row>
    <row r="26" spans="1:39" s="20" customFormat="1" ht="47.25" customHeight="1" thickBot="1">
      <c r="A26" s="54" t="s">
        <v>23</v>
      </c>
      <c r="B26" s="54"/>
      <c r="C26" s="54"/>
      <c r="D26" s="29"/>
      <c r="E26" s="65">
        <f>SUM(E20:E25)</f>
        <v>-27952821.694878682</v>
      </c>
      <c r="F26" s="42"/>
      <c r="G26" s="46">
        <f>SUM(G20:G25)</f>
        <v>-8979622.0227752756</v>
      </c>
      <c r="H26" s="21"/>
      <c r="I26" s="21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</row>
    <row r="27" spans="1:39" s="20" customFormat="1" ht="18.75" thickTop="1">
      <c r="A27" s="21"/>
      <c r="B27" s="21"/>
      <c r="C27" s="21"/>
      <c r="D27" s="21"/>
      <c r="E27" s="21"/>
      <c r="F27" s="21"/>
      <c r="G27" s="21"/>
      <c r="H27" s="21"/>
      <c r="I27" s="21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</row>
    <row r="28" spans="1:39" ht="31.5" customHeight="1">
      <c r="A28" s="47"/>
      <c r="B28" s="30"/>
      <c r="C28" s="30"/>
      <c r="D28" s="30"/>
      <c r="E28" s="30"/>
      <c r="F28" s="30"/>
      <c r="G28" s="30"/>
      <c r="H28" s="30"/>
      <c r="I28" s="30"/>
    </row>
    <row r="29" spans="1:39">
      <c r="A29" s="30"/>
      <c r="B29" s="30"/>
      <c r="C29" s="30"/>
      <c r="D29" s="30"/>
      <c r="E29" s="30"/>
      <c r="F29" s="30"/>
      <c r="G29" s="30"/>
      <c r="H29" s="30"/>
      <c r="I29" s="30"/>
    </row>
    <row r="30" spans="1:39" ht="18">
      <c r="A30" s="52"/>
      <c r="B30" s="52"/>
      <c r="C30" s="52"/>
      <c r="D30" s="31"/>
      <c r="E30" s="32"/>
      <c r="F30" s="33"/>
      <c r="G30" s="32"/>
      <c r="H30" s="32"/>
      <c r="I30" s="33"/>
      <c r="J30" s="32"/>
    </row>
    <row r="31" spans="1:39" ht="18">
      <c r="A31" s="52"/>
      <c r="B31" s="52"/>
      <c r="C31" s="52"/>
      <c r="D31" s="31"/>
      <c r="E31" s="32"/>
      <c r="F31" s="33"/>
      <c r="G31" s="32"/>
      <c r="H31" s="32"/>
      <c r="I31" s="33"/>
      <c r="J31" s="32"/>
    </row>
    <row r="32" spans="1:39" s="1" customFormat="1" ht="18">
      <c r="A32" s="52"/>
      <c r="B32" s="52"/>
      <c r="C32" s="52"/>
      <c r="D32" s="31"/>
      <c r="E32" s="32"/>
      <c r="F32" s="33"/>
      <c r="G32" s="32"/>
      <c r="H32" s="32"/>
      <c r="I32" s="33"/>
      <c r="J32" s="32"/>
    </row>
    <row r="33" spans="1:10" s="1" customFormat="1" ht="18">
      <c r="A33" s="52"/>
      <c r="B33" s="52"/>
      <c r="C33" s="52"/>
      <c r="D33" s="31"/>
      <c r="E33" s="32"/>
      <c r="F33" s="33"/>
      <c r="G33" s="32"/>
      <c r="H33" s="32"/>
      <c r="I33" s="33"/>
      <c r="J33" s="32"/>
    </row>
    <row r="34" spans="1:10" s="1" customFormat="1" ht="18">
      <c r="A34" s="52"/>
      <c r="B34" s="52"/>
      <c r="C34" s="52"/>
      <c r="D34" s="31"/>
      <c r="E34" s="32"/>
      <c r="F34" s="33"/>
      <c r="G34" s="32"/>
      <c r="H34" s="32"/>
      <c r="I34" s="33"/>
      <c r="J34" s="32"/>
    </row>
    <row r="35" spans="1:10" s="1" customFormat="1" ht="18">
      <c r="A35" s="52"/>
      <c r="B35" s="52"/>
      <c r="C35" s="52"/>
      <c r="D35" s="31"/>
      <c r="E35" s="32"/>
      <c r="F35" s="33"/>
      <c r="G35" s="32"/>
      <c r="H35" s="32"/>
      <c r="I35" s="33"/>
      <c r="J35" s="32"/>
    </row>
    <row r="36" spans="1:10" s="1" customFormat="1" ht="18">
      <c r="A36" s="52"/>
      <c r="B36" s="52"/>
      <c r="C36" s="52"/>
      <c r="D36" s="31"/>
      <c r="E36" s="32"/>
      <c r="F36" s="33"/>
      <c r="G36" s="32"/>
      <c r="H36" s="32"/>
      <c r="I36" s="33"/>
      <c r="J36" s="32"/>
    </row>
    <row r="37" spans="1:10" s="1" customFormat="1" ht="18">
      <c r="A37" s="52"/>
      <c r="B37" s="52"/>
      <c r="C37" s="52"/>
      <c r="D37" s="31"/>
      <c r="E37" s="32"/>
      <c r="F37" s="33"/>
      <c r="G37" s="32"/>
      <c r="H37" s="32"/>
      <c r="I37" s="33"/>
      <c r="J37" s="32"/>
    </row>
    <row r="38" spans="1:10" s="1" customFormat="1" ht="18">
      <c r="A38" s="52"/>
      <c r="B38" s="52"/>
      <c r="C38" s="52"/>
      <c r="D38" s="34"/>
      <c r="E38" s="32"/>
      <c r="F38" s="33"/>
      <c r="G38" s="32"/>
      <c r="H38" s="32"/>
      <c r="I38" s="33"/>
      <c r="J38" s="32"/>
    </row>
    <row r="39" spans="1:10" s="1" customFormat="1" ht="18">
      <c r="A39" s="52"/>
      <c r="B39" s="52"/>
      <c r="C39" s="52"/>
      <c r="D39" s="31"/>
      <c r="E39" s="32"/>
      <c r="F39" s="33"/>
      <c r="G39" s="32"/>
      <c r="H39" s="32"/>
      <c r="I39" s="33"/>
      <c r="J39" s="32"/>
    </row>
    <row r="40" spans="1:10" s="1" customFormat="1" ht="18">
      <c r="A40" s="30"/>
      <c r="B40" s="30"/>
      <c r="C40" s="30"/>
      <c r="D40" s="35"/>
      <c r="E40" s="35"/>
      <c r="F40" s="35"/>
      <c r="G40" s="35"/>
      <c r="H40" s="35"/>
      <c r="I40" s="35"/>
      <c r="J40" s="35"/>
    </row>
    <row r="41" spans="1:10" s="1" customFormat="1" ht="15.75">
      <c r="A41" s="30"/>
      <c r="B41" s="30"/>
      <c r="C41" s="30"/>
      <c r="D41" s="36"/>
      <c r="E41" s="36"/>
      <c r="F41" s="32"/>
      <c r="G41" s="32"/>
      <c r="H41" s="32"/>
      <c r="I41" s="33"/>
    </row>
    <row r="42" spans="1:10" ht="15.75">
      <c r="D42" s="37"/>
      <c r="E42" s="37"/>
      <c r="F42" s="37"/>
      <c r="G42" s="37"/>
      <c r="I42" s="38"/>
    </row>
  </sheetData>
  <mergeCells count="33">
    <mergeCell ref="A19:C19"/>
    <mergeCell ref="A1:N1"/>
    <mergeCell ref="A2:M2"/>
    <mergeCell ref="A3:A4"/>
    <mergeCell ref="B3:B4"/>
    <mergeCell ref="C3:D3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A17:K17"/>
    <mergeCell ref="A37:C37"/>
    <mergeCell ref="A38:C38"/>
    <mergeCell ref="A30:C30"/>
    <mergeCell ref="A20:C20"/>
    <mergeCell ref="A21:C21"/>
    <mergeCell ref="A22:C22"/>
    <mergeCell ref="A23:C23"/>
    <mergeCell ref="A25:C25"/>
    <mergeCell ref="A26:C26"/>
    <mergeCell ref="A24:C24"/>
    <mergeCell ref="A39:C39"/>
    <mergeCell ref="A31:C31"/>
    <mergeCell ref="A32:C32"/>
    <mergeCell ref="A33:C33"/>
    <mergeCell ref="A34:C34"/>
    <mergeCell ref="A35:C35"/>
    <mergeCell ref="A36:C36"/>
  </mergeCells>
  <printOptions horizontalCentered="1"/>
  <pageMargins left="0.7" right="0.7" top="0.75" bottom="0.75" header="0.3" footer="0.3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Matula</dc:creator>
  <cp:lastModifiedBy>A.Valdez</cp:lastModifiedBy>
  <cp:lastPrinted>2019-11-05T15:14:19Z</cp:lastPrinted>
  <dcterms:created xsi:type="dcterms:W3CDTF">2017-11-07T22:41:21Z</dcterms:created>
  <dcterms:modified xsi:type="dcterms:W3CDTF">2020-06-03T04:03:23Z</dcterms:modified>
</cp:coreProperties>
</file>