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.Valdez\Desktop\CALCULO DE PARTICIPACIONES 2020\MAYO\"/>
    </mc:Choice>
  </mc:AlternateContent>
  <bookViews>
    <workbookView xWindow="0" yWindow="0" windowWidth="20490" windowHeight="7620" tabRatio="865"/>
  </bookViews>
  <sheets>
    <sheet name="PORTAL SEFIN" sheetId="33" r:id="rId1"/>
    <sheet name="Hoja1" sheetId="34" state="hidden" r:id="rId2"/>
  </sheets>
  <definedNames>
    <definedName name="_xlnm.Print_Area" localSheetId="0">'PORTAL SEFIN'!$A$1:$M$32</definedName>
  </definedNames>
  <calcPr calcId="162913"/>
</workbook>
</file>

<file path=xl/calcChain.xml><?xml version="1.0" encoding="utf-8"?>
<calcChain xmlns="http://schemas.openxmlformats.org/spreadsheetml/2006/main">
  <c r="G30" i="33" l="1"/>
  <c r="E22" i="33" l="1"/>
  <c r="E21" i="33"/>
  <c r="C36" i="34" l="1"/>
  <c r="D36" i="34"/>
  <c r="E36" i="34"/>
  <c r="F36" i="34"/>
  <c r="G36" i="34"/>
  <c r="H36" i="34"/>
  <c r="I36" i="34"/>
  <c r="J36" i="34"/>
  <c r="K36" i="34"/>
  <c r="L36" i="34"/>
  <c r="C37" i="34"/>
  <c r="D37" i="34"/>
  <c r="E37" i="34"/>
  <c r="F37" i="34"/>
  <c r="G37" i="34"/>
  <c r="G47" i="34" s="1"/>
  <c r="H37" i="34"/>
  <c r="I37" i="34"/>
  <c r="J37" i="34"/>
  <c r="K37" i="34"/>
  <c r="L37" i="34"/>
  <c r="C38" i="34"/>
  <c r="D38" i="34"/>
  <c r="E38" i="34"/>
  <c r="F38" i="34"/>
  <c r="G38" i="34"/>
  <c r="H38" i="34"/>
  <c r="I38" i="34"/>
  <c r="J38" i="34"/>
  <c r="K38" i="34"/>
  <c r="L38" i="34"/>
  <c r="C39" i="34"/>
  <c r="D39" i="34"/>
  <c r="E39" i="34"/>
  <c r="F39" i="34"/>
  <c r="G39" i="34"/>
  <c r="H39" i="34"/>
  <c r="I39" i="34"/>
  <c r="J39" i="34"/>
  <c r="K39" i="34"/>
  <c r="L39" i="34"/>
  <c r="C40" i="34"/>
  <c r="D40" i="34"/>
  <c r="E40" i="34"/>
  <c r="F40" i="34"/>
  <c r="G40" i="34"/>
  <c r="H40" i="34"/>
  <c r="I40" i="34"/>
  <c r="J40" i="34"/>
  <c r="K40" i="34"/>
  <c r="L40" i="34"/>
  <c r="C41" i="34"/>
  <c r="D41" i="34"/>
  <c r="E41" i="34"/>
  <c r="F41" i="34"/>
  <c r="G41" i="34"/>
  <c r="H41" i="34"/>
  <c r="I41" i="34"/>
  <c r="J41" i="34"/>
  <c r="K41" i="34"/>
  <c r="L41" i="34"/>
  <c r="C42" i="34"/>
  <c r="D42" i="34"/>
  <c r="E42" i="34"/>
  <c r="F42" i="34"/>
  <c r="G42" i="34"/>
  <c r="H42" i="34"/>
  <c r="I42" i="34"/>
  <c r="J42" i="34"/>
  <c r="K42" i="34"/>
  <c r="L42" i="34"/>
  <c r="C43" i="34"/>
  <c r="D43" i="34"/>
  <c r="E43" i="34"/>
  <c r="F43" i="34"/>
  <c r="G43" i="34"/>
  <c r="H43" i="34"/>
  <c r="I43" i="34"/>
  <c r="J43" i="34"/>
  <c r="K43" i="34"/>
  <c r="L43" i="34"/>
  <c r="C44" i="34"/>
  <c r="D44" i="34"/>
  <c r="E44" i="34"/>
  <c r="F44" i="34"/>
  <c r="G44" i="34"/>
  <c r="H44" i="34"/>
  <c r="I44" i="34"/>
  <c r="J44" i="34"/>
  <c r="K44" i="34"/>
  <c r="L44" i="34"/>
  <c r="C45" i="34"/>
  <c r="D45" i="34"/>
  <c r="E45" i="34"/>
  <c r="F45" i="34"/>
  <c r="G45" i="34"/>
  <c r="H45" i="34"/>
  <c r="I45" i="34"/>
  <c r="J45" i="34"/>
  <c r="K45" i="34"/>
  <c r="L45" i="34"/>
  <c r="C46" i="34"/>
  <c r="D46" i="34"/>
  <c r="E46" i="34"/>
  <c r="F46" i="34"/>
  <c r="G46" i="34"/>
  <c r="H46" i="34"/>
  <c r="I46" i="34"/>
  <c r="J46" i="34"/>
  <c r="K46" i="34"/>
  <c r="L46" i="34"/>
  <c r="B37" i="34"/>
  <c r="B38" i="34"/>
  <c r="B39" i="34"/>
  <c r="B40" i="34"/>
  <c r="B41" i="34"/>
  <c r="B42" i="34"/>
  <c r="B43" i="34"/>
  <c r="B44" i="34"/>
  <c r="B45" i="34"/>
  <c r="B46" i="34"/>
  <c r="B36" i="34"/>
  <c r="L31" i="34"/>
  <c r="K31" i="34"/>
  <c r="J31" i="34"/>
  <c r="I31" i="34"/>
  <c r="H31" i="34"/>
  <c r="G31" i="34"/>
  <c r="F31" i="34"/>
  <c r="E31" i="34"/>
  <c r="D31" i="34"/>
  <c r="C31" i="34"/>
  <c r="B31" i="34"/>
  <c r="M30" i="34"/>
  <c r="M29" i="34"/>
  <c r="M28" i="34"/>
  <c r="M27" i="34"/>
  <c r="M26" i="34"/>
  <c r="M25" i="34"/>
  <c r="M24" i="34"/>
  <c r="M23" i="34"/>
  <c r="M22" i="34"/>
  <c r="M21" i="34"/>
  <c r="M20" i="34"/>
  <c r="L15" i="34"/>
  <c r="K15" i="34"/>
  <c r="J15" i="34"/>
  <c r="I15" i="34"/>
  <c r="H15" i="34"/>
  <c r="G15" i="34"/>
  <c r="F15" i="34"/>
  <c r="E15" i="34"/>
  <c r="D15" i="34"/>
  <c r="C15" i="34"/>
  <c r="B15" i="34"/>
  <c r="M14" i="34"/>
  <c r="M13" i="34"/>
  <c r="M12" i="34"/>
  <c r="M11" i="34"/>
  <c r="M10" i="34"/>
  <c r="M9" i="34"/>
  <c r="M8" i="34"/>
  <c r="M7" i="34"/>
  <c r="M6" i="34"/>
  <c r="M5" i="34"/>
  <c r="M4" i="34"/>
  <c r="K47" i="34" l="1"/>
  <c r="M15" i="34"/>
  <c r="J47" i="34"/>
  <c r="F47" i="34"/>
  <c r="M38" i="34"/>
  <c r="M46" i="34"/>
  <c r="M41" i="34"/>
  <c r="C47" i="34"/>
  <c r="H47" i="34"/>
  <c r="E47" i="34"/>
  <c r="M31" i="34"/>
  <c r="L47" i="34"/>
  <c r="D47" i="34"/>
  <c r="M45" i="34"/>
  <c r="M42" i="34"/>
  <c r="M37" i="34"/>
  <c r="I47" i="34"/>
  <c r="B47" i="34"/>
  <c r="M36" i="34"/>
  <c r="M44" i="34"/>
  <c r="M40" i="34"/>
  <c r="M43" i="34"/>
  <c r="M39" i="34"/>
  <c r="E31" i="33"/>
  <c r="M47" i="34" l="1"/>
  <c r="G29" i="33"/>
  <c r="G28" i="33"/>
  <c r="G27" i="33"/>
  <c r="G26" i="33"/>
  <c r="G25" i="33"/>
  <c r="G24" i="33"/>
  <c r="G23" i="33"/>
  <c r="G22" i="33"/>
  <c r="G21" i="33"/>
  <c r="G20" i="33"/>
  <c r="L15" i="33"/>
  <c r="K15" i="33"/>
  <c r="J15" i="33"/>
  <c r="I15" i="33"/>
  <c r="H15" i="33"/>
  <c r="G15" i="33"/>
  <c r="F15" i="33"/>
  <c r="E15" i="33"/>
  <c r="D15" i="33"/>
  <c r="C15" i="33"/>
  <c r="B15" i="33"/>
  <c r="M14" i="33"/>
  <c r="M13" i="33"/>
  <c r="M12" i="33"/>
  <c r="M11" i="33"/>
  <c r="M10" i="33"/>
  <c r="M9" i="33"/>
  <c r="M8" i="33"/>
  <c r="M7" i="33"/>
  <c r="M6" i="33"/>
  <c r="M5" i="33"/>
  <c r="M4" i="33"/>
  <c r="G31" i="33" l="1"/>
  <c r="M15" i="33"/>
</calcChain>
</file>

<file path=xl/sharedStrings.xml><?xml version="1.0" encoding="utf-8"?>
<sst xmlns="http://schemas.openxmlformats.org/spreadsheetml/2006/main" count="129" uniqueCount="38">
  <si>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</si>
  <si>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</si>
  <si>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</si>
  <si>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</si>
  <si>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</si>
  <si>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</si>
  <si>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</si>
  <si>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</si>
  <si>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</si>
  <si>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</si>
  <si>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</si>
  <si>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</si>
  <si>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</si>
  <si>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</si>
  <si>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</si>
  <si>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</si>
  <si>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</si>
  <si>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</si>
  <si>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</si>
  <si>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</si>
  <si>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</si>
  <si>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</si>
  <si>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</si>
  <si>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</si>
  <si>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</si>
  <si>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</si>
  <si>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</si>
  <si>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</si>
  <si>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</si>
  <si>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</si>
  <si>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</si>
  <si>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</si>
  <si>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</si>
  <si>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>30%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/1</t>
    </r>
  </si>
  <si>
    <t>PARTICIPACIONES A MUNICIPIOS DICIEMBRE 2019</t>
  </si>
  <si>
    <t>FEIEF IV CUATRIMESTRE</t>
  </si>
  <si>
    <t>PARTICIPACIONES A MUNICIPIOS MAYO 2020</t>
  </si>
  <si>
    <t>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</si>
</sst>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1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44" fontId="29" fillId="2" borderId="1" xfId="60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28" fillId="2" borderId="0" xfId="1" applyFont="1" applyFill="1" applyBorder="1" applyAlignment="1">
      <alignment horizontal="left" vertical="center" wrapText="1"/>
    </xf>
    <xf numFmtId="0" fontId="30" fillId="0" borderId="0" xfId="47" applyFont="1"/>
    <xf numFmtId="0" fontId="28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18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</cellXfs>
  <cellStyles count="73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2 2 2" xfId="62"/>
    <cellStyle name="Millares 2 3" xfId="65"/>
    <cellStyle name="Millares 3" xfId="27"/>
    <cellStyle name="Millares 3 2" xfId="49"/>
    <cellStyle name="Millares 3 3" xfId="67"/>
    <cellStyle name="Millares 4" xfId="31"/>
    <cellStyle name="Millares 4 2" xfId="71"/>
    <cellStyle name="Millares 5" xfId="48"/>
    <cellStyle name="Millares 6" xfId="51"/>
    <cellStyle name="Millares 7" xfId="61"/>
    <cellStyle name="Moneda" xfId="60" builtinId="4"/>
    <cellStyle name="Moneda 2" xfId="8"/>
    <cellStyle name="Moneda 2 2" xfId="17"/>
    <cellStyle name="Moneda 2 2 2" xfId="63"/>
    <cellStyle name="Moneda 2 3" xfId="69"/>
    <cellStyle name="Moneda 3" xfId="18"/>
    <cellStyle name="Moneda 3 2" xfId="72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4 2" xfId="70"/>
    <cellStyle name="Normal 2 5" xfId="56"/>
    <cellStyle name="Normal 2 6" xfId="58"/>
    <cellStyle name="Normal 2 7" xfId="64"/>
    <cellStyle name="Normal 2_DESGLOCE DE FONDOS X MUNICIPIOS AGOSTO 2009" xfId="9"/>
    <cellStyle name="Normal 3" xfId="10"/>
    <cellStyle name="Normal 3 2" xfId="20"/>
    <cellStyle name="Normal 3 3" xfId="36"/>
    <cellStyle name="Normal 3 4" xfId="6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3 2" xfId="68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22</xdr:row>
      <xdr:rowOff>19050</xdr:rowOff>
    </xdr:from>
    <xdr:to>
      <xdr:col>6</xdr:col>
      <xdr:colOff>732663</xdr:colOff>
      <xdr:row>22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22</xdr:row>
      <xdr:rowOff>0</xdr:rowOff>
    </xdr:from>
    <xdr:to>
      <xdr:col>6</xdr:col>
      <xdr:colOff>723138</xdr:colOff>
      <xdr:row>22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26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22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5015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89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5206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L47"/>
  <sheetViews>
    <sheetView tabSelected="1" zoomScale="40" zoomScaleNormal="40" workbookViewId="0">
      <selection activeCell="H21" sqref="H21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2" width="25.85546875" style="1" customWidth="1"/>
    <col min="13" max="13" width="31" style="1" customWidth="1"/>
    <col min="14" max="14" width="11.42578125" style="1"/>
    <col min="15" max="15" width="25.28515625" style="34" customWidth="1"/>
    <col min="16" max="38" width="11.42578125" style="1"/>
    <col min="39" max="16384" width="11.42578125" style="2"/>
  </cols>
  <sheetData>
    <row r="1" spans="1:38" ht="151.5" customHeight="1" thickBot="1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38" s="3" customFormat="1" ht="63.75" customHeight="1" thickBot="1">
      <c r="A2" s="56" t="s">
        <v>29</v>
      </c>
      <c r="B2" s="56" t="s">
        <v>30</v>
      </c>
      <c r="C2" s="56" t="s">
        <v>18</v>
      </c>
      <c r="D2" s="56"/>
      <c r="E2" s="56" t="s">
        <v>23</v>
      </c>
      <c r="F2" s="56" t="s">
        <v>19</v>
      </c>
      <c r="G2" s="56" t="s">
        <v>20</v>
      </c>
      <c r="H2" s="56" t="s">
        <v>21</v>
      </c>
      <c r="I2" s="56" t="s">
        <v>24</v>
      </c>
      <c r="J2" s="56" t="s">
        <v>25</v>
      </c>
      <c r="K2" s="56" t="s">
        <v>22</v>
      </c>
      <c r="L2" s="54" t="s">
        <v>31</v>
      </c>
      <c r="M2" s="52" t="s">
        <v>26</v>
      </c>
      <c r="O2" s="34"/>
    </row>
    <row r="3" spans="1:38" s="3" customFormat="1" ht="43.5" customHeight="1" thickBot="1">
      <c r="A3" s="56"/>
      <c r="B3" s="56"/>
      <c r="C3" s="37">
        <v>0.7</v>
      </c>
      <c r="D3" s="37">
        <v>0.3</v>
      </c>
      <c r="E3" s="56"/>
      <c r="F3" s="56"/>
      <c r="G3" s="56"/>
      <c r="H3" s="56"/>
      <c r="I3" s="56"/>
      <c r="J3" s="56"/>
      <c r="K3" s="56"/>
      <c r="L3" s="55"/>
      <c r="M3" s="52"/>
      <c r="O3" s="34"/>
    </row>
    <row r="4" spans="1:38" ht="29.25" customHeight="1" thickBot="1">
      <c r="A4" s="4" t="s">
        <v>9</v>
      </c>
      <c r="B4" s="38">
        <v>4372005.8899999997</v>
      </c>
      <c r="C4" s="38">
        <v>1030682.56</v>
      </c>
      <c r="D4" s="38">
        <v>83160.679999999993</v>
      </c>
      <c r="E4" s="38">
        <v>9946.32</v>
      </c>
      <c r="F4" s="38">
        <v>0</v>
      </c>
      <c r="G4" s="38">
        <v>33544.89</v>
      </c>
      <c r="H4" s="38">
        <v>177261.82</v>
      </c>
      <c r="I4" s="38">
        <v>78540.490000000005</v>
      </c>
      <c r="J4" s="38">
        <v>10080.01</v>
      </c>
      <c r="K4" s="38">
        <v>1622713.07</v>
      </c>
      <c r="L4" s="38">
        <v>441939</v>
      </c>
      <c r="M4" s="39">
        <f>SUM(B4:L4)</f>
        <v>7859874.7299999995</v>
      </c>
      <c r="O4" s="35"/>
      <c r="P4" s="5"/>
    </row>
    <row r="5" spans="1:38" ht="29.25" customHeight="1" thickBot="1">
      <c r="A5" s="6" t="s">
        <v>1</v>
      </c>
      <c r="B5" s="40">
        <v>6063568.1200000001</v>
      </c>
      <c r="C5" s="40">
        <v>1429461.46</v>
      </c>
      <c r="D5" s="40">
        <v>197126.88</v>
      </c>
      <c r="E5" s="40">
        <v>13794.63</v>
      </c>
      <c r="F5" s="40">
        <v>0</v>
      </c>
      <c r="G5" s="40">
        <v>46523.66</v>
      </c>
      <c r="H5" s="40">
        <v>243036.42</v>
      </c>
      <c r="I5" s="40">
        <v>159735.23000000001</v>
      </c>
      <c r="J5" s="40">
        <v>13980.04</v>
      </c>
      <c r="K5" s="40">
        <v>2255996.2200000002</v>
      </c>
      <c r="L5" s="40">
        <v>0</v>
      </c>
      <c r="M5" s="41">
        <f t="shared" ref="M5:M14" si="0">SUM(B5:L5)</f>
        <v>10423222.66</v>
      </c>
      <c r="O5" s="35"/>
      <c r="P5" s="5"/>
    </row>
    <row r="6" spans="1:38" ht="29.25" customHeight="1" thickBot="1">
      <c r="A6" s="4" t="s">
        <v>2</v>
      </c>
      <c r="B6" s="38">
        <v>25133455.390000001</v>
      </c>
      <c r="C6" s="38">
        <v>5925109.6399999997</v>
      </c>
      <c r="D6" s="38">
        <v>977655.19</v>
      </c>
      <c r="E6" s="38">
        <v>57178.65</v>
      </c>
      <c r="F6" s="38">
        <v>0</v>
      </c>
      <c r="G6" s="38">
        <v>192840.31</v>
      </c>
      <c r="H6" s="38">
        <v>877954.15</v>
      </c>
      <c r="I6" s="38">
        <v>950354.85</v>
      </c>
      <c r="J6" s="38">
        <v>57947.199999999997</v>
      </c>
      <c r="K6" s="38">
        <v>7423793.2800000003</v>
      </c>
      <c r="L6" s="38">
        <v>3350427</v>
      </c>
      <c r="M6" s="39">
        <f t="shared" si="0"/>
        <v>44946715.660000004</v>
      </c>
      <c r="O6" s="35"/>
      <c r="P6" s="5"/>
    </row>
    <row r="7" spans="1:38" ht="29.25" customHeight="1" thickBot="1">
      <c r="A7" s="6" t="s">
        <v>10</v>
      </c>
      <c r="B7" s="40">
        <v>5666986.5700000003</v>
      </c>
      <c r="C7" s="40">
        <v>1335968.98</v>
      </c>
      <c r="D7" s="40">
        <v>174310.27</v>
      </c>
      <c r="E7" s="40">
        <v>12892.4</v>
      </c>
      <c r="F7" s="40">
        <v>0</v>
      </c>
      <c r="G7" s="40">
        <v>43480.83</v>
      </c>
      <c r="H7" s="40">
        <v>224009.8</v>
      </c>
      <c r="I7" s="40">
        <v>120697.95</v>
      </c>
      <c r="J7" s="40">
        <v>13065.69</v>
      </c>
      <c r="K7" s="40">
        <v>2021133.37</v>
      </c>
      <c r="L7" s="40">
        <v>945561</v>
      </c>
      <c r="M7" s="41">
        <f t="shared" si="0"/>
        <v>10558106.860000001</v>
      </c>
      <c r="O7" s="35"/>
      <c r="P7" s="5"/>
    </row>
    <row r="8" spans="1:38" ht="29.25" customHeight="1" thickBot="1">
      <c r="A8" s="4" t="s">
        <v>12</v>
      </c>
      <c r="B8" s="38">
        <v>23041184.140000001</v>
      </c>
      <c r="C8" s="38">
        <v>5431865.2199999997</v>
      </c>
      <c r="D8" s="38">
        <v>691909.6</v>
      </c>
      <c r="E8" s="38">
        <v>52418.73</v>
      </c>
      <c r="F8" s="38">
        <v>0</v>
      </c>
      <c r="G8" s="38">
        <v>176787.04</v>
      </c>
      <c r="H8" s="38">
        <v>843388.78</v>
      </c>
      <c r="I8" s="38">
        <v>808307.53</v>
      </c>
      <c r="J8" s="38">
        <v>53123.3</v>
      </c>
      <c r="K8" s="38">
        <v>7518945.1699999999</v>
      </c>
      <c r="L8" s="38">
        <v>7416612</v>
      </c>
      <c r="M8" s="39">
        <f t="shared" si="0"/>
        <v>46034541.510000005</v>
      </c>
      <c r="O8" s="35"/>
      <c r="P8" s="5"/>
    </row>
    <row r="9" spans="1:38" ht="29.25" customHeight="1" thickBot="1">
      <c r="A9" s="6" t="s">
        <v>3</v>
      </c>
      <c r="B9" s="40">
        <v>9199384.6999999993</v>
      </c>
      <c r="C9" s="40">
        <v>2168717.44</v>
      </c>
      <c r="D9" s="40">
        <v>566015.9</v>
      </c>
      <c r="E9" s="40">
        <v>20928.62</v>
      </c>
      <c r="F9" s="40">
        <v>0</v>
      </c>
      <c r="G9" s="40">
        <v>70583.7</v>
      </c>
      <c r="H9" s="40">
        <v>331866.93</v>
      </c>
      <c r="I9" s="40">
        <v>290512.75</v>
      </c>
      <c r="J9" s="40">
        <v>21209.919999999998</v>
      </c>
      <c r="K9" s="40">
        <v>3645254.11</v>
      </c>
      <c r="L9" s="40">
        <v>0</v>
      </c>
      <c r="M9" s="41">
        <f t="shared" si="0"/>
        <v>16314474.069999997</v>
      </c>
      <c r="O9" s="35"/>
      <c r="P9" s="5"/>
    </row>
    <row r="10" spans="1:38" ht="29.25" customHeight="1" thickBot="1">
      <c r="A10" s="4" t="s">
        <v>4</v>
      </c>
      <c r="B10" s="38">
        <v>6902993.6699999999</v>
      </c>
      <c r="C10" s="38">
        <v>1627352.61</v>
      </c>
      <c r="D10" s="38">
        <v>194644.25</v>
      </c>
      <c r="E10" s="38">
        <v>15704.32</v>
      </c>
      <c r="F10" s="38">
        <v>0</v>
      </c>
      <c r="G10" s="38">
        <v>52964.28</v>
      </c>
      <c r="H10" s="38">
        <v>257981.97</v>
      </c>
      <c r="I10" s="38">
        <v>169616.65</v>
      </c>
      <c r="J10" s="38">
        <v>15915.41</v>
      </c>
      <c r="K10" s="38">
        <v>2193780.41</v>
      </c>
      <c r="L10" s="38">
        <v>151632</v>
      </c>
      <c r="M10" s="39">
        <f t="shared" si="0"/>
        <v>11582585.57</v>
      </c>
      <c r="O10" s="35"/>
      <c r="P10" s="5"/>
    </row>
    <row r="11" spans="1:38" ht="29.25" customHeight="1" thickBot="1">
      <c r="A11" s="6" t="s">
        <v>5</v>
      </c>
      <c r="B11" s="40">
        <v>4248030.96</v>
      </c>
      <c r="C11" s="40">
        <v>1001455.98</v>
      </c>
      <c r="D11" s="40">
        <v>108721.03</v>
      </c>
      <c r="E11" s="40">
        <v>9664.2800000000007</v>
      </c>
      <c r="F11" s="40">
        <v>0</v>
      </c>
      <c r="G11" s="40">
        <v>32593.67</v>
      </c>
      <c r="H11" s="40">
        <v>165034.97</v>
      </c>
      <c r="I11" s="40">
        <v>87592.77</v>
      </c>
      <c r="J11" s="40">
        <v>9794.18</v>
      </c>
      <c r="K11" s="40">
        <v>1515003.87</v>
      </c>
      <c r="L11" s="40">
        <v>25352</v>
      </c>
      <c r="M11" s="41">
        <f t="shared" si="0"/>
        <v>7203243.709999999</v>
      </c>
      <c r="O11" s="35"/>
      <c r="P11" s="5"/>
    </row>
    <row r="12" spans="1:38" ht="29.25" customHeight="1" thickBot="1">
      <c r="A12" s="4" t="s">
        <v>6</v>
      </c>
      <c r="B12" s="38">
        <v>5316184.9000000004</v>
      </c>
      <c r="C12" s="38">
        <v>1253268.92</v>
      </c>
      <c r="D12" s="38">
        <v>143097.46000000002</v>
      </c>
      <c r="E12" s="38">
        <v>12094.33</v>
      </c>
      <c r="F12" s="38">
        <v>0</v>
      </c>
      <c r="G12" s="38">
        <v>40789.26</v>
      </c>
      <c r="H12" s="38">
        <v>191994.77</v>
      </c>
      <c r="I12" s="38">
        <v>113484.73</v>
      </c>
      <c r="J12" s="38">
        <v>12256.89</v>
      </c>
      <c r="K12" s="38">
        <v>2018777.19</v>
      </c>
      <c r="L12" s="38">
        <v>0</v>
      </c>
      <c r="M12" s="39">
        <f t="shared" si="0"/>
        <v>9101948.4499999993</v>
      </c>
      <c r="O12" s="35"/>
      <c r="P12" s="5"/>
    </row>
    <row r="13" spans="1:38" ht="29.25" customHeight="1" thickBot="1">
      <c r="A13" s="6" t="s">
        <v>7</v>
      </c>
      <c r="B13" s="40">
        <v>5052556.76</v>
      </c>
      <c r="C13" s="40">
        <v>1191119.6499999999</v>
      </c>
      <c r="D13" s="40">
        <v>37655.78</v>
      </c>
      <c r="E13" s="40">
        <v>11494.58</v>
      </c>
      <c r="F13" s="40">
        <v>0</v>
      </c>
      <c r="G13" s="40">
        <v>38766.519999999997</v>
      </c>
      <c r="H13" s="40">
        <v>172404.02</v>
      </c>
      <c r="I13" s="40">
        <v>26251.7</v>
      </c>
      <c r="J13" s="40">
        <v>11649.08</v>
      </c>
      <c r="K13" s="40">
        <v>2002335.86</v>
      </c>
      <c r="L13" s="40">
        <v>592653</v>
      </c>
      <c r="M13" s="41">
        <f t="shared" si="0"/>
        <v>9136886.9499999993</v>
      </c>
      <c r="O13" s="35"/>
      <c r="P13" s="5"/>
    </row>
    <row r="14" spans="1:38" ht="29.25" customHeight="1" thickBot="1">
      <c r="A14" s="4" t="s">
        <v>8</v>
      </c>
      <c r="B14" s="38">
        <v>3595397.86</v>
      </c>
      <c r="C14" s="38">
        <v>847600.39</v>
      </c>
      <c r="D14" s="38">
        <v>37714.76</v>
      </c>
      <c r="E14" s="38">
        <v>8179.54</v>
      </c>
      <c r="F14" s="38">
        <v>0</v>
      </c>
      <c r="G14" s="38">
        <v>27586.240000000002</v>
      </c>
      <c r="H14" s="38">
        <v>128759.81</v>
      </c>
      <c r="I14" s="38">
        <v>30345.95</v>
      </c>
      <c r="J14" s="38">
        <v>8289.48</v>
      </c>
      <c r="K14" s="38">
        <v>1176266.81</v>
      </c>
      <c r="L14" s="38">
        <v>249088</v>
      </c>
      <c r="M14" s="39">
        <f t="shared" si="0"/>
        <v>6109228.8399999999</v>
      </c>
      <c r="O14" s="35"/>
      <c r="P14" s="5"/>
    </row>
    <row r="15" spans="1:38" s="9" customFormat="1" ht="42.75" customHeight="1" thickBot="1">
      <c r="A15" s="7" t="s">
        <v>11</v>
      </c>
      <c r="B15" s="42">
        <f>SUM(B4:B14)</f>
        <v>98591748.960000008</v>
      </c>
      <c r="C15" s="42">
        <f>SUM(C4:C14)</f>
        <v>23242602.850000001</v>
      </c>
      <c r="D15" s="42">
        <f>SUM(D4:D14)</f>
        <v>3212011.7999999993</v>
      </c>
      <c r="E15" s="42">
        <f t="shared" ref="E15:L15" si="1">SUM(E4:E14)</f>
        <v>224296.4</v>
      </c>
      <c r="F15" s="42">
        <f t="shared" si="1"/>
        <v>0</v>
      </c>
      <c r="G15" s="42">
        <f t="shared" si="1"/>
        <v>756460.4</v>
      </c>
      <c r="H15" s="42">
        <f t="shared" si="1"/>
        <v>3613693.4400000009</v>
      </c>
      <c r="I15" s="42">
        <f t="shared" si="1"/>
        <v>2835440.6</v>
      </c>
      <c r="J15" s="42">
        <f t="shared" si="1"/>
        <v>227311.19999999995</v>
      </c>
      <c r="K15" s="42">
        <f t="shared" si="1"/>
        <v>33393999.359999999</v>
      </c>
      <c r="L15" s="42">
        <f t="shared" si="1"/>
        <v>13173264</v>
      </c>
      <c r="M15" s="42">
        <f>SUM(M4:M14)</f>
        <v>179270829.00999999</v>
      </c>
      <c r="N15" s="8"/>
      <c r="O15" s="35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27" customHeight="1">
      <c r="A16" s="53" t="s">
        <v>27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31"/>
    </row>
    <row r="17" spans="1:38" s="48" customFormat="1" ht="16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49"/>
      <c r="M17" s="49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s="48" customFormat="1" ht="33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10" customFormat="1" ht="24.75" customHeight="1">
      <c r="A19" s="59" t="s">
        <v>37</v>
      </c>
      <c r="B19" s="60"/>
      <c r="C19" s="60"/>
      <c r="D19" s="13"/>
      <c r="E19" s="14" t="s">
        <v>16</v>
      </c>
      <c r="F19" s="15"/>
      <c r="G19" s="14" t="s">
        <v>0</v>
      </c>
      <c r="H19" s="16"/>
      <c r="I19" s="16"/>
      <c r="J19" s="17"/>
      <c r="K19" s="17"/>
      <c r="L19" s="17"/>
      <c r="M19" s="17"/>
      <c r="N19" s="12"/>
      <c r="O19" s="34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s="10" customFormat="1" ht="24.75" customHeight="1">
      <c r="A20" s="51" t="s">
        <v>17</v>
      </c>
      <c r="B20" s="51"/>
      <c r="C20" s="51"/>
      <c r="D20" s="18"/>
      <c r="E20" s="44">
        <v>410798954</v>
      </c>
      <c r="F20" s="19" t="s">
        <v>13</v>
      </c>
      <c r="G20" s="44">
        <f>ROUND(E20*0.24,2)</f>
        <v>98591748.959999993</v>
      </c>
      <c r="H20" s="11"/>
      <c r="I20" s="11"/>
      <c r="J20" s="12"/>
      <c r="K20" s="12"/>
      <c r="L20" s="12"/>
      <c r="M20" s="12"/>
      <c r="N20" s="12"/>
      <c r="O20" s="34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s="10" customFormat="1" ht="24.75" customHeight="1">
      <c r="A21" s="51" t="s">
        <v>32</v>
      </c>
      <c r="B21" s="51"/>
      <c r="C21" s="51"/>
      <c r="D21" s="18"/>
      <c r="E21" s="44">
        <f>C15</f>
        <v>23242602.850000001</v>
      </c>
      <c r="F21" s="19" t="s">
        <v>15</v>
      </c>
      <c r="G21" s="44">
        <f>E21</f>
        <v>23242602.850000001</v>
      </c>
      <c r="H21" s="11"/>
      <c r="I21" s="11"/>
      <c r="J21" s="12"/>
      <c r="K21" s="12"/>
      <c r="L21" s="12"/>
      <c r="M21" s="12"/>
      <c r="N21" s="12"/>
      <c r="O21" s="3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s="10" customFormat="1" ht="26.25" customHeight="1">
      <c r="A22" s="51" t="s">
        <v>28</v>
      </c>
      <c r="B22" s="51"/>
      <c r="C22" s="51"/>
      <c r="D22" s="18"/>
      <c r="E22" s="44">
        <f>D15</f>
        <v>3212011.7999999993</v>
      </c>
      <c r="F22" s="19" t="s">
        <v>15</v>
      </c>
      <c r="G22" s="44">
        <f>E22</f>
        <v>3212011.7999999993</v>
      </c>
      <c r="H22" s="11"/>
      <c r="I22" s="11"/>
      <c r="J22" s="12"/>
      <c r="K22" s="12"/>
      <c r="L22" s="12"/>
      <c r="M22" s="12"/>
      <c r="N22" s="12"/>
      <c r="O22" s="34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s="10" customFormat="1" ht="24" customHeight="1">
      <c r="A23" s="51" t="s">
        <v>23</v>
      </c>
      <c r="B23" s="51"/>
      <c r="C23" s="51"/>
      <c r="D23" s="18"/>
      <c r="E23" s="44">
        <v>1121482</v>
      </c>
      <c r="F23" s="19" t="s">
        <v>14</v>
      </c>
      <c r="G23" s="44">
        <f>ROUND(E23*0.2,2)</f>
        <v>224296.4</v>
      </c>
      <c r="H23" s="11"/>
      <c r="I23" s="11"/>
      <c r="J23" s="12"/>
      <c r="K23" s="12"/>
      <c r="L23" s="12"/>
      <c r="M23" s="12"/>
      <c r="N23" s="12"/>
      <c r="O23" s="3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s="10" customFormat="1" ht="27" customHeight="1">
      <c r="A24" s="51" t="s">
        <v>19</v>
      </c>
      <c r="B24" s="51"/>
      <c r="C24" s="51"/>
      <c r="D24" s="18"/>
      <c r="E24" s="46">
        <v>0</v>
      </c>
      <c r="F24" s="19" t="s">
        <v>14</v>
      </c>
      <c r="G24" s="44">
        <f>ROUND(E24*0.2,2)</f>
        <v>0</v>
      </c>
      <c r="H24" s="11"/>
      <c r="I24" s="11"/>
      <c r="J24" s="12"/>
      <c r="K24" s="12"/>
      <c r="L24" s="12"/>
      <c r="M24" s="12"/>
      <c r="N24" s="12"/>
      <c r="O24" s="34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s="10" customFormat="1" ht="32.25" customHeight="1">
      <c r="A25" s="51" t="s">
        <v>20</v>
      </c>
      <c r="B25" s="51"/>
      <c r="C25" s="51"/>
      <c r="D25" s="18"/>
      <c r="E25" s="44">
        <v>3782302</v>
      </c>
      <c r="F25" s="19" t="s">
        <v>14</v>
      </c>
      <c r="G25" s="44">
        <f>ROUND(E25*0.2,2)</f>
        <v>756460.4</v>
      </c>
      <c r="H25" s="11"/>
      <c r="I25" s="11"/>
      <c r="J25" s="12"/>
      <c r="K25" s="12"/>
      <c r="L25" s="12"/>
      <c r="M25" s="12"/>
      <c r="N25" s="12"/>
      <c r="O25" s="34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s="10" customFormat="1" ht="32.25" customHeight="1">
      <c r="A26" s="51" t="s">
        <v>21</v>
      </c>
      <c r="B26" s="51"/>
      <c r="C26" s="51"/>
      <c r="D26" s="18"/>
      <c r="E26" s="44">
        <v>15057056</v>
      </c>
      <c r="F26" s="19" t="s">
        <v>13</v>
      </c>
      <c r="G26" s="44">
        <f>ROUND(E26*0.24,2)</f>
        <v>3613693.44</v>
      </c>
      <c r="H26" s="11"/>
      <c r="I26" s="11"/>
      <c r="J26" s="12"/>
      <c r="K26" s="12"/>
      <c r="L26" s="12"/>
      <c r="M26" s="12"/>
      <c r="N26" s="12"/>
      <c r="O26" s="3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s="10" customFormat="1" ht="47.25" customHeight="1">
      <c r="A27" s="51" t="s">
        <v>24</v>
      </c>
      <c r="B27" s="51"/>
      <c r="C27" s="51"/>
      <c r="D27" s="18"/>
      <c r="E27" s="44">
        <v>14177203</v>
      </c>
      <c r="F27" s="19" t="s">
        <v>14</v>
      </c>
      <c r="G27" s="44">
        <f>ROUND(E27*0.2,2)</f>
        <v>2835440.6</v>
      </c>
      <c r="H27" s="11"/>
      <c r="I27" s="11"/>
      <c r="J27" s="12"/>
      <c r="K27" s="12"/>
      <c r="L27" s="12"/>
      <c r="M27" s="12"/>
      <c r="N27" s="12"/>
      <c r="O27" s="3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s="10" customFormat="1" ht="47.25" customHeight="1">
      <c r="A28" s="51" t="s">
        <v>25</v>
      </c>
      <c r="B28" s="51"/>
      <c r="C28" s="51"/>
      <c r="D28" s="18"/>
      <c r="E28" s="44">
        <v>1136556</v>
      </c>
      <c r="F28" s="19" t="s">
        <v>14</v>
      </c>
      <c r="G28" s="44">
        <f>ROUND(E28*0.2,2)</f>
        <v>227311.2</v>
      </c>
      <c r="H28" s="11"/>
      <c r="I28" s="11"/>
      <c r="J28" s="12"/>
      <c r="K28" s="12"/>
      <c r="L28" s="12"/>
      <c r="M28" s="12"/>
      <c r="N28" s="12"/>
      <c r="O28" s="34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38" s="10" customFormat="1" ht="29.25" customHeight="1">
      <c r="A29" s="51" t="s">
        <v>22</v>
      </c>
      <c r="B29" s="51"/>
      <c r="C29" s="51"/>
      <c r="D29" s="18"/>
      <c r="E29" s="44">
        <v>139141664</v>
      </c>
      <c r="F29" s="19" t="s">
        <v>13</v>
      </c>
      <c r="G29" s="44">
        <f>ROUND(E29*0.24,2)</f>
        <v>33393999.359999999</v>
      </c>
      <c r="H29" s="11"/>
      <c r="I29" s="11"/>
      <c r="J29" s="12"/>
      <c r="K29" s="12"/>
      <c r="L29" s="12"/>
      <c r="M29" s="12"/>
      <c r="N29" s="12"/>
      <c r="O29" s="3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s="10" customFormat="1" ht="25.5">
      <c r="A30" s="32" t="s">
        <v>31</v>
      </c>
      <c r="B30" s="32"/>
      <c r="C30" s="32"/>
      <c r="D30" s="33"/>
      <c r="E30" s="44">
        <v>50165778</v>
      </c>
      <c r="F30" s="19"/>
      <c r="G30" s="44">
        <f>L15</f>
        <v>13173264</v>
      </c>
      <c r="H30" s="11"/>
      <c r="I30" s="11"/>
      <c r="J30" s="12"/>
      <c r="K30" s="12"/>
      <c r="L30" s="12"/>
      <c r="M30" s="12"/>
      <c r="N30" s="12"/>
      <c r="O30" s="34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ht="27" thickBot="1">
      <c r="A31" s="58" t="s">
        <v>11</v>
      </c>
      <c r="B31" s="58"/>
      <c r="C31" s="58"/>
      <c r="D31" s="20"/>
      <c r="E31" s="43">
        <f>SUM(E20:E30)</f>
        <v>661835609.6500001</v>
      </c>
      <c r="F31" s="21"/>
      <c r="G31" s="45">
        <f>SUM(G20:G30)</f>
        <v>179270829.00999999</v>
      </c>
      <c r="H31" s="11"/>
      <c r="I31" s="11"/>
      <c r="J31" s="12"/>
      <c r="K31" s="12"/>
      <c r="L31" s="12"/>
      <c r="M31" s="12"/>
    </row>
    <row r="32" spans="1:38" ht="26.25" thickTop="1">
      <c r="A32" s="11"/>
      <c r="B32" s="11"/>
      <c r="C32" s="11"/>
      <c r="D32" s="11"/>
      <c r="E32" s="36"/>
      <c r="F32" s="11"/>
      <c r="G32" s="16"/>
      <c r="H32" s="11"/>
      <c r="I32" s="11"/>
      <c r="J32" s="12"/>
      <c r="K32" s="12"/>
      <c r="L32" s="12"/>
      <c r="M32" s="12"/>
    </row>
    <row r="33" spans="1:15" ht="25.5">
      <c r="A33" s="22"/>
      <c r="B33" s="22"/>
      <c r="C33" s="22"/>
      <c r="D33" s="22"/>
      <c r="E33" s="22"/>
      <c r="F33" s="22"/>
      <c r="G33" s="44"/>
      <c r="H33" s="22"/>
      <c r="I33" s="22"/>
    </row>
    <row r="34" spans="1:15">
      <c r="A34" s="22"/>
      <c r="B34" s="22"/>
      <c r="C34" s="22"/>
      <c r="D34" s="22"/>
      <c r="E34" s="22"/>
      <c r="F34" s="22"/>
      <c r="G34" s="22"/>
      <c r="H34" s="22"/>
      <c r="I34" s="22"/>
    </row>
    <row r="35" spans="1:15" s="1" customFormat="1">
      <c r="A35" s="50"/>
      <c r="B35" s="50"/>
      <c r="C35" s="50"/>
      <c r="D35" s="23"/>
      <c r="E35" s="24"/>
      <c r="F35" s="25"/>
      <c r="G35" s="24"/>
      <c r="H35" s="24"/>
      <c r="I35" s="25"/>
      <c r="J35" s="24"/>
      <c r="O35" s="34"/>
    </row>
    <row r="36" spans="1:15" s="1" customFormat="1">
      <c r="A36" s="50"/>
      <c r="B36" s="50"/>
      <c r="C36" s="50"/>
      <c r="D36" s="23"/>
      <c r="E36" s="24"/>
      <c r="F36" s="25"/>
      <c r="G36" s="24"/>
      <c r="H36" s="24"/>
      <c r="I36" s="25"/>
      <c r="J36" s="24"/>
      <c r="O36" s="34"/>
    </row>
    <row r="37" spans="1:15" s="1" customFormat="1">
      <c r="A37" s="50"/>
      <c r="B37" s="50"/>
      <c r="C37" s="50"/>
      <c r="D37" s="23"/>
      <c r="E37" s="24"/>
      <c r="F37" s="25"/>
      <c r="G37" s="24"/>
      <c r="H37" s="24"/>
      <c r="I37" s="25"/>
      <c r="J37" s="24"/>
      <c r="O37" s="34"/>
    </row>
    <row r="38" spans="1:15" s="1" customFormat="1">
      <c r="A38" s="50"/>
      <c r="B38" s="50"/>
      <c r="C38" s="50"/>
      <c r="D38" s="23"/>
      <c r="E38" s="24"/>
      <c r="F38" s="25"/>
      <c r="G38" s="24"/>
      <c r="H38" s="24"/>
      <c r="I38" s="25"/>
      <c r="J38" s="24"/>
      <c r="O38" s="34"/>
    </row>
    <row r="39" spans="1:15" s="1" customFormat="1">
      <c r="A39" s="50"/>
      <c r="B39" s="50"/>
      <c r="C39" s="50"/>
      <c r="D39" s="23"/>
      <c r="E39" s="24"/>
      <c r="F39" s="25"/>
      <c r="G39" s="24"/>
      <c r="H39" s="24"/>
      <c r="I39" s="25"/>
      <c r="J39" s="24"/>
      <c r="O39" s="34"/>
    </row>
    <row r="40" spans="1:15" s="1" customFormat="1">
      <c r="A40" s="50"/>
      <c r="B40" s="50"/>
      <c r="C40" s="50"/>
      <c r="D40" s="23"/>
      <c r="E40" s="24"/>
      <c r="F40" s="25"/>
      <c r="G40" s="24"/>
      <c r="H40" s="24"/>
      <c r="I40" s="25"/>
      <c r="J40" s="24"/>
      <c r="O40" s="34"/>
    </row>
    <row r="41" spans="1:15" s="1" customFormat="1">
      <c r="A41" s="50"/>
      <c r="B41" s="50"/>
      <c r="C41" s="50"/>
      <c r="D41" s="23"/>
      <c r="E41" s="24"/>
      <c r="F41" s="25"/>
      <c r="G41" s="24"/>
      <c r="H41" s="24"/>
      <c r="I41" s="25"/>
      <c r="J41" s="24"/>
      <c r="O41" s="34"/>
    </row>
    <row r="42" spans="1:15" s="1" customFormat="1">
      <c r="A42" s="50"/>
      <c r="B42" s="50"/>
      <c r="C42" s="50"/>
      <c r="D42" s="23"/>
      <c r="E42" s="24"/>
      <c r="F42" s="25"/>
      <c r="G42" s="24"/>
      <c r="H42" s="24"/>
      <c r="I42" s="25"/>
      <c r="J42" s="24"/>
      <c r="O42" s="34"/>
    </row>
    <row r="43" spans="1:15" s="1" customFormat="1">
      <c r="A43" s="50"/>
      <c r="B43" s="50"/>
      <c r="C43" s="50"/>
      <c r="D43" s="26"/>
      <c r="E43" s="24"/>
      <c r="F43" s="25"/>
      <c r="G43" s="24"/>
      <c r="H43" s="24"/>
      <c r="I43" s="25"/>
      <c r="J43" s="24"/>
      <c r="O43" s="34"/>
    </row>
    <row r="44" spans="1:15" s="1" customFormat="1">
      <c r="A44" s="50"/>
      <c r="B44" s="50"/>
      <c r="C44" s="50"/>
      <c r="D44" s="23"/>
      <c r="E44" s="24"/>
      <c r="F44" s="25"/>
      <c r="G44" s="24"/>
      <c r="H44" s="24"/>
      <c r="I44" s="25"/>
      <c r="J44" s="24"/>
      <c r="O44" s="34"/>
    </row>
    <row r="45" spans="1:15">
      <c r="A45" s="22"/>
      <c r="B45" s="22"/>
      <c r="C45" s="22"/>
      <c r="D45" s="27"/>
      <c r="E45" s="27"/>
      <c r="F45" s="27"/>
      <c r="G45" s="27"/>
      <c r="H45" s="27"/>
      <c r="I45" s="27"/>
      <c r="J45" s="27"/>
    </row>
    <row r="46" spans="1:15">
      <c r="A46" s="22"/>
      <c r="B46" s="22"/>
      <c r="C46" s="22"/>
      <c r="D46" s="28"/>
      <c r="E46" s="28"/>
      <c r="F46" s="24"/>
      <c r="G46" s="24"/>
      <c r="H46" s="24"/>
      <c r="I46" s="25"/>
    </row>
    <row r="47" spans="1:15">
      <c r="D47" s="29"/>
      <c r="E47" s="29"/>
      <c r="F47" s="29"/>
      <c r="G47" s="29"/>
      <c r="I47" s="30"/>
    </row>
  </sheetData>
  <mergeCells count="37">
    <mergeCell ref="A1:M1"/>
    <mergeCell ref="A31:C31"/>
    <mergeCell ref="A19:C19"/>
    <mergeCell ref="A20:C20"/>
    <mergeCell ref="A21:C21"/>
    <mergeCell ref="A23:C23"/>
    <mergeCell ref="A24:C24"/>
    <mergeCell ref="A22:C22"/>
    <mergeCell ref="A2:A3"/>
    <mergeCell ref="B2:B3"/>
    <mergeCell ref="E2:E3"/>
    <mergeCell ref="F2:F3"/>
    <mergeCell ref="G2:G3"/>
    <mergeCell ref="J2:J3"/>
    <mergeCell ref="A25:C25"/>
    <mergeCell ref="A29:C29"/>
    <mergeCell ref="A27:C27"/>
    <mergeCell ref="A28:C28"/>
    <mergeCell ref="M2:M3"/>
    <mergeCell ref="A16:K16"/>
    <mergeCell ref="L2:L3"/>
    <mergeCell ref="H2:H3"/>
    <mergeCell ref="I2:I3"/>
    <mergeCell ref="A26:C26"/>
    <mergeCell ref="K2:K3"/>
    <mergeCell ref="C2:D2"/>
    <mergeCell ref="A17:K17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</mergeCells>
  <printOptions horizontalCentered="1"/>
  <pageMargins left="0.7" right="0.7" top="0.75" bottom="0.75" header="0.3" footer="0.3"/>
  <pageSetup scale="30" orientation="landscape" r:id="rId1"/>
  <ignoredErrors>
    <ignoredError sqref="G26" formula="1"/>
    <ignoredError sqref="C15: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="30" zoomScaleNormal="30" workbookViewId="0">
      <selection activeCell="B4" sqref="B4:E14"/>
    </sheetView>
  </sheetViews>
  <sheetFormatPr baseColWidth="10" defaultRowHeight="12.75"/>
  <cols>
    <col min="1" max="1" width="36.140625" customWidth="1"/>
    <col min="2" max="2" width="29.5703125" customWidth="1"/>
    <col min="3" max="3" width="25.42578125" customWidth="1"/>
    <col min="4" max="4" width="24.7109375" customWidth="1"/>
    <col min="5" max="5" width="35.28515625" customWidth="1"/>
    <col min="6" max="6" width="31.140625" customWidth="1"/>
    <col min="7" max="7" width="38.42578125" customWidth="1"/>
    <col min="8" max="8" width="28.5703125" customWidth="1"/>
    <col min="9" max="9" width="38.5703125" customWidth="1"/>
    <col min="10" max="10" width="37.28515625" customWidth="1"/>
    <col min="11" max="11" width="29.140625" customWidth="1"/>
    <col min="12" max="12" width="25.85546875" customWidth="1"/>
    <col min="13" max="13" width="31" customWidth="1"/>
  </cols>
  <sheetData>
    <row r="1" spans="1:13" ht="65.25" thickBot="1">
      <c r="A1" s="57" t="s">
        <v>34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42.75" customHeight="1" thickBot="1">
      <c r="A2" s="56" t="s">
        <v>29</v>
      </c>
      <c r="B2" s="56" t="s">
        <v>30</v>
      </c>
      <c r="C2" s="56" t="s">
        <v>18</v>
      </c>
      <c r="D2" s="56"/>
      <c r="E2" s="56" t="s">
        <v>23</v>
      </c>
      <c r="F2" s="56" t="s">
        <v>19</v>
      </c>
      <c r="G2" s="56" t="s">
        <v>20</v>
      </c>
      <c r="H2" s="56" t="s">
        <v>21</v>
      </c>
      <c r="I2" s="56" t="s">
        <v>24</v>
      </c>
      <c r="J2" s="56" t="s">
        <v>25</v>
      </c>
      <c r="K2" s="56" t="s">
        <v>22</v>
      </c>
      <c r="L2" s="54" t="s">
        <v>31</v>
      </c>
      <c r="M2" s="52" t="s">
        <v>26</v>
      </c>
    </row>
    <row r="3" spans="1:13" ht="48.75" customHeight="1" thickBot="1">
      <c r="A3" s="56"/>
      <c r="B3" s="56"/>
      <c r="C3" s="37">
        <v>0.7</v>
      </c>
      <c r="D3" s="37" t="s">
        <v>33</v>
      </c>
      <c r="E3" s="56"/>
      <c r="F3" s="56"/>
      <c r="G3" s="56"/>
      <c r="H3" s="56"/>
      <c r="I3" s="56"/>
      <c r="J3" s="56"/>
      <c r="K3" s="56"/>
      <c r="L3" s="55"/>
      <c r="M3" s="52"/>
    </row>
    <row r="4" spans="1:13" ht="27" thickBot="1">
      <c r="A4" s="4" t="s">
        <v>9</v>
      </c>
      <c r="B4" s="38">
        <v>4248752.1100000003</v>
      </c>
      <c r="C4" s="38">
        <v>1016736.34</v>
      </c>
      <c r="D4" s="38">
        <v>13975.429999999978</v>
      </c>
      <c r="E4" s="38">
        <v>43924.34</v>
      </c>
      <c r="F4" s="38">
        <v>0</v>
      </c>
      <c r="G4" s="38">
        <v>49389.56</v>
      </c>
      <c r="H4" s="38">
        <v>177261.82</v>
      </c>
      <c r="I4" s="38">
        <v>62661.18</v>
      </c>
      <c r="J4" s="38">
        <v>9828.1</v>
      </c>
      <c r="K4" s="38">
        <v>1961742.47</v>
      </c>
      <c r="L4" s="38">
        <v>196840</v>
      </c>
      <c r="M4" s="39">
        <f>SUM(B4:L4)</f>
        <v>7781111.3499999987</v>
      </c>
    </row>
    <row r="5" spans="1:13" ht="27" thickBot="1">
      <c r="A5" s="6" t="s">
        <v>1</v>
      </c>
      <c r="B5" s="40">
        <v>5848972.8399999999</v>
      </c>
      <c r="C5" s="40">
        <v>1399672.92</v>
      </c>
      <c r="D5" s="38">
        <v>119446.12000000002</v>
      </c>
      <c r="E5" s="40">
        <v>60467.7</v>
      </c>
      <c r="F5" s="40">
        <v>0</v>
      </c>
      <c r="G5" s="40">
        <v>67991.3</v>
      </c>
      <c r="H5" s="40">
        <v>243036.42</v>
      </c>
      <c r="I5" s="40">
        <v>127439.98</v>
      </c>
      <c r="J5" s="40">
        <v>13529.68</v>
      </c>
      <c r="K5" s="40">
        <v>2865097.04</v>
      </c>
      <c r="L5" s="40">
        <v>688542</v>
      </c>
      <c r="M5" s="41">
        <f t="shared" ref="M5:M14" si="0">SUM(B5:L5)</f>
        <v>11434196</v>
      </c>
    </row>
    <row r="6" spans="1:13" ht="27" thickBot="1">
      <c r="A6" s="4" t="s">
        <v>2</v>
      </c>
      <c r="B6" s="38">
        <v>23786042.029999997</v>
      </c>
      <c r="C6" s="38">
        <v>5692055.6500000004</v>
      </c>
      <c r="D6" s="38">
        <v>592395.79</v>
      </c>
      <c r="E6" s="38">
        <v>245904.25</v>
      </c>
      <c r="F6" s="38">
        <v>0</v>
      </c>
      <c r="G6" s="38">
        <v>276500.5</v>
      </c>
      <c r="H6" s="38">
        <v>877954.15</v>
      </c>
      <c r="I6" s="38">
        <v>758212.24</v>
      </c>
      <c r="J6" s="38">
        <v>55021.21</v>
      </c>
      <c r="K6" s="38">
        <v>11260003.279999999</v>
      </c>
      <c r="L6" s="38">
        <v>2069787</v>
      </c>
      <c r="M6" s="39">
        <f t="shared" si="0"/>
        <v>45613876.099999994</v>
      </c>
    </row>
    <row r="7" spans="1:13" ht="27" thickBot="1">
      <c r="A7" s="6" t="s">
        <v>10</v>
      </c>
      <c r="B7" s="40">
        <v>5491040.0599999996</v>
      </c>
      <c r="C7" s="40">
        <v>1314018.77</v>
      </c>
      <c r="D7" s="38">
        <v>105620.73999999999</v>
      </c>
      <c r="E7" s="40">
        <v>56767.33</v>
      </c>
      <c r="F7" s="40">
        <v>0</v>
      </c>
      <c r="G7" s="40">
        <v>63830.51</v>
      </c>
      <c r="H7" s="40">
        <v>224009.8</v>
      </c>
      <c r="I7" s="40">
        <v>96295.25</v>
      </c>
      <c r="J7" s="40">
        <v>12701.72</v>
      </c>
      <c r="K7" s="40">
        <v>2505902.48</v>
      </c>
      <c r="L7" s="40">
        <v>696966</v>
      </c>
      <c r="M7" s="41">
        <f t="shared" si="0"/>
        <v>10567152.66</v>
      </c>
    </row>
    <row r="8" spans="1:13" ht="27" thickBot="1">
      <c r="A8" s="4" t="s">
        <v>12</v>
      </c>
      <c r="B8" s="38">
        <v>21918381.16</v>
      </c>
      <c r="C8" s="38">
        <v>5245120.0199999996</v>
      </c>
      <c r="D8" s="38">
        <v>419252.44000000006</v>
      </c>
      <c r="E8" s="38">
        <v>226596.05</v>
      </c>
      <c r="F8" s="38">
        <v>0</v>
      </c>
      <c r="G8" s="38">
        <v>254789.9</v>
      </c>
      <c r="H8" s="38">
        <v>843388.78</v>
      </c>
      <c r="I8" s="38">
        <v>644884.03</v>
      </c>
      <c r="J8" s="38">
        <v>50700.99</v>
      </c>
      <c r="K8" s="38">
        <v>10731357.01</v>
      </c>
      <c r="L8" s="38">
        <v>6585703</v>
      </c>
      <c r="M8" s="39">
        <f t="shared" si="0"/>
        <v>46920173.380000003</v>
      </c>
    </row>
    <row r="9" spans="1:13" ht="27" thickBot="1">
      <c r="A9" s="6" t="s">
        <v>3</v>
      </c>
      <c r="B9" s="40">
        <v>8835046.2200000007</v>
      </c>
      <c r="C9" s="40">
        <v>2114247.2799999998</v>
      </c>
      <c r="D9" s="38">
        <v>342969.00000000006</v>
      </c>
      <c r="E9" s="40">
        <v>91338.25</v>
      </c>
      <c r="F9" s="40">
        <v>0</v>
      </c>
      <c r="G9" s="40">
        <v>102702.85</v>
      </c>
      <c r="H9" s="40">
        <v>331866.93</v>
      </c>
      <c r="I9" s="40">
        <v>231776.92</v>
      </c>
      <c r="J9" s="40">
        <v>20436.98</v>
      </c>
      <c r="K9" s="40">
        <v>4708662.38</v>
      </c>
      <c r="L9" s="40">
        <v>25960</v>
      </c>
      <c r="M9" s="41">
        <f t="shared" si="0"/>
        <v>16805006.809999999</v>
      </c>
    </row>
    <row r="10" spans="1:13" ht="27" thickBot="1">
      <c r="A10" s="4" t="s">
        <v>4</v>
      </c>
      <c r="B10" s="38">
        <v>6657710.4900000002</v>
      </c>
      <c r="C10" s="38">
        <v>1593205.74</v>
      </c>
      <c r="D10" s="38">
        <v>117941.83000000002</v>
      </c>
      <c r="E10" s="38">
        <v>68828.570000000007</v>
      </c>
      <c r="F10" s="38">
        <v>0</v>
      </c>
      <c r="G10" s="38">
        <v>77392.460000000006</v>
      </c>
      <c r="H10" s="38">
        <v>257981.97</v>
      </c>
      <c r="I10" s="38">
        <v>135323.57999999999</v>
      </c>
      <c r="J10" s="38">
        <v>15400.43</v>
      </c>
      <c r="K10" s="38">
        <v>2862845.51</v>
      </c>
      <c r="L10" s="38">
        <v>1179898</v>
      </c>
      <c r="M10" s="39">
        <f t="shared" si="0"/>
        <v>12966528.580000002</v>
      </c>
    </row>
    <row r="11" spans="1:13" ht="27" thickBot="1">
      <c r="A11" s="6" t="s">
        <v>5</v>
      </c>
      <c r="B11" s="40">
        <v>4117395.01</v>
      </c>
      <c r="C11" s="40">
        <v>985302.28</v>
      </c>
      <c r="D11" s="38">
        <v>65877.920000000013</v>
      </c>
      <c r="E11" s="40">
        <v>42566.35</v>
      </c>
      <c r="F11" s="40">
        <v>0</v>
      </c>
      <c r="G11" s="40">
        <v>47862.6</v>
      </c>
      <c r="H11" s="40">
        <v>165034.97</v>
      </c>
      <c r="I11" s="40">
        <v>69883.28</v>
      </c>
      <c r="J11" s="40">
        <v>9524.24</v>
      </c>
      <c r="K11" s="40">
        <v>1874404.35</v>
      </c>
      <c r="L11" s="40">
        <v>379803</v>
      </c>
      <c r="M11" s="41">
        <f t="shared" si="0"/>
        <v>7757654</v>
      </c>
    </row>
    <row r="12" spans="1:13" ht="27" thickBot="1">
      <c r="A12" s="4" t="s">
        <v>6</v>
      </c>
      <c r="B12" s="38">
        <v>5145680.1500000004</v>
      </c>
      <c r="C12" s="38">
        <v>1231373.33</v>
      </c>
      <c r="D12" s="38">
        <v>86707.78</v>
      </c>
      <c r="E12" s="38">
        <v>53196.94</v>
      </c>
      <c r="F12" s="38">
        <v>0</v>
      </c>
      <c r="G12" s="38">
        <v>59815.88</v>
      </c>
      <c r="H12" s="38">
        <v>191994.77</v>
      </c>
      <c r="I12" s="38">
        <v>90540.4</v>
      </c>
      <c r="J12" s="38">
        <v>11902.84</v>
      </c>
      <c r="K12" s="38">
        <v>2499830.79</v>
      </c>
      <c r="L12" s="38">
        <v>157769</v>
      </c>
      <c r="M12" s="39">
        <f t="shared" si="0"/>
        <v>9528811.8800000008</v>
      </c>
    </row>
    <row r="13" spans="1:13" ht="27" thickBot="1">
      <c r="A13" s="6" t="s">
        <v>7</v>
      </c>
      <c r="B13" s="40">
        <v>4961982.84</v>
      </c>
      <c r="C13" s="40">
        <v>1187414.1299999999</v>
      </c>
      <c r="D13" s="38">
        <v>22816.970000000005</v>
      </c>
      <c r="E13" s="40">
        <v>51297.85</v>
      </c>
      <c r="F13" s="40">
        <v>0</v>
      </c>
      <c r="G13" s="40">
        <v>57680.5</v>
      </c>
      <c r="H13" s="40">
        <v>172404.02</v>
      </c>
      <c r="I13" s="40">
        <v>20944.13</v>
      </c>
      <c r="J13" s="40">
        <v>11477.92</v>
      </c>
      <c r="K13" s="40">
        <v>2238900.15</v>
      </c>
      <c r="L13" s="40">
        <v>990628</v>
      </c>
      <c r="M13" s="41">
        <f t="shared" si="0"/>
        <v>9715546.5099999979</v>
      </c>
    </row>
    <row r="14" spans="1:13" ht="27" thickBot="1">
      <c r="A14" s="4" t="s">
        <v>8</v>
      </c>
      <c r="B14" s="38">
        <v>3523075.17</v>
      </c>
      <c r="C14" s="38">
        <v>843080.15</v>
      </c>
      <c r="D14" s="38">
        <v>22852.709999999995</v>
      </c>
      <c r="E14" s="38">
        <v>36422.17</v>
      </c>
      <c r="F14" s="38">
        <v>0</v>
      </c>
      <c r="G14" s="38">
        <v>40953.94</v>
      </c>
      <c r="H14" s="38">
        <v>128759.81</v>
      </c>
      <c r="I14" s="38">
        <v>24210.61</v>
      </c>
      <c r="J14" s="38">
        <v>8149.49</v>
      </c>
      <c r="K14" s="38">
        <v>1351345.34</v>
      </c>
      <c r="L14" s="38">
        <v>50021</v>
      </c>
      <c r="M14" s="39">
        <f t="shared" si="0"/>
        <v>6028870.3900000006</v>
      </c>
    </row>
    <row r="15" spans="1:13" ht="27" thickBot="1">
      <c r="A15" s="7" t="s">
        <v>11</v>
      </c>
      <c r="B15" s="42">
        <f>SUM(B4:B14)</f>
        <v>94534078.080000013</v>
      </c>
      <c r="C15" s="42">
        <f>SUM(C4:C14)</f>
        <v>22622226.609999996</v>
      </c>
      <c r="D15" s="42">
        <f>SUM(D4:D14)</f>
        <v>1909856.73</v>
      </c>
      <c r="E15" s="42">
        <f t="shared" ref="E15:L15" si="1">SUM(E4:E14)</f>
        <v>977309.8</v>
      </c>
      <c r="F15" s="42">
        <f t="shared" si="1"/>
        <v>0</v>
      </c>
      <c r="G15" s="42">
        <f t="shared" si="1"/>
        <v>1098910</v>
      </c>
      <c r="H15" s="42">
        <f t="shared" si="1"/>
        <v>3613693.4400000009</v>
      </c>
      <c r="I15" s="42">
        <f t="shared" si="1"/>
        <v>2262171.5999999996</v>
      </c>
      <c r="J15" s="42">
        <f t="shared" si="1"/>
        <v>218673.59999999998</v>
      </c>
      <c r="K15" s="42">
        <f t="shared" si="1"/>
        <v>44860090.800000004</v>
      </c>
      <c r="L15" s="42">
        <f t="shared" si="1"/>
        <v>13021917</v>
      </c>
      <c r="M15" s="42">
        <f>SUM(M4:M14)</f>
        <v>185118927.65999997</v>
      </c>
    </row>
    <row r="17" spans="1:13" ht="65.25" thickBot="1">
      <c r="A17" s="57" t="s">
        <v>35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ht="37.5" customHeight="1" thickBot="1">
      <c r="A18" s="56" t="s">
        <v>29</v>
      </c>
      <c r="B18" s="56" t="s">
        <v>30</v>
      </c>
      <c r="C18" s="56" t="s">
        <v>18</v>
      </c>
      <c r="D18" s="56"/>
      <c r="E18" s="56" t="s">
        <v>23</v>
      </c>
      <c r="F18" s="56" t="s">
        <v>19</v>
      </c>
      <c r="G18" s="56" t="s">
        <v>20</v>
      </c>
      <c r="H18" s="56" t="s">
        <v>21</v>
      </c>
      <c r="I18" s="56" t="s">
        <v>24</v>
      </c>
      <c r="J18" s="56" t="s">
        <v>25</v>
      </c>
      <c r="K18" s="56" t="s">
        <v>22</v>
      </c>
      <c r="L18" s="54" t="s">
        <v>31</v>
      </c>
      <c r="M18" s="52" t="s">
        <v>26</v>
      </c>
    </row>
    <row r="19" spans="1:13" ht="36.75" customHeight="1" thickBot="1">
      <c r="A19" s="56"/>
      <c r="B19" s="56"/>
      <c r="C19" s="37">
        <v>0.7</v>
      </c>
      <c r="D19" s="37" t="s">
        <v>33</v>
      </c>
      <c r="E19" s="56"/>
      <c r="F19" s="56"/>
      <c r="G19" s="56"/>
      <c r="H19" s="56"/>
      <c r="I19" s="56"/>
      <c r="J19" s="56"/>
      <c r="K19" s="56"/>
      <c r="L19" s="55"/>
      <c r="M19" s="52"/>
    </row>
    <row r="20" spans="1:13" ht="27" thickBot="1">
      <c r="A20" s="4" t="s">
        <v>9</v>
      </c>
      <c r="B20" s="38">
        <v>752495.24386485852</v>
      </c>
      <c r="C20" s="38">
        <v>423421.94707272295</v>
      </c>
      <c r="D20" s="38">
        <v>34960.885361356137</v>
      </c>
      <c r="E20" s="38"/>
      <c r="F20" s="38"/>
      <c r="G20" s="38"/>
      <c r="H20" s="38">
        <v>29724.244492057711</v>
      </c>
      <c r="I20" s="38"/>
      <c r="J20" s="38"/>
      <c r="K20" s="38"/>
      <c r="L20" s="38"/>
      <c r="M20" s="39">
        <f>SUM(B20:L20)</f>
        <v>1240602.3207909954</v>
      </c>
    </row>
    <row r="21" spans="1:13" ht="27" thickBot="1">
      <c r="A21" s="6" t="s">
        <v>1</v>
      </c>
      <c r="B21" s="40">
        <v>1634420.9776990786</v>
      </c>
      <c r="C21" s="40">
        <v>736669.95756187942</v>
      </c>
      <c r="D21" s="38">
        <v>82872.428914904536</v>
      </c>
      <c r="E21" s="40"/>
      <c r="F21" s="40"/>
      <c r="G21" s="40"/>
      <c r="H21" s="40">
        <v>59935.24647462985</v>
      </c>
      <c r="I21" s="40"/>
      <c r="J21" s="40"/>
      <c r="K21" s="40"/>
      <c r="L21" s="40"/>
      <c r="M21" s="41">
        <f t="shared" ref="M21:M30" si="2">SUM(B21:L21)</f>
        <v>2513898.6106504924</v>
      </c>
    </row>
    <row r="22" spans="1:13" ht="27" thickBot="1">
      <c r="A22" s="4" t="s">
        <v>2</v>
      </c>
      <c r="B22" s="38">
        <v>12971811.582764119</v>
      </c>
      <c r="C22" s="38">
        <v>4620905.1351459287</v>
      </c>
      <c r="D22" s="38">
        <v>411007.66198820062</v>
      </c>
      <c r="E22" s="38"/>
      <c r="F22" s="38"/>
      <c r="G22" s="38"/>
      <c r="H22" s="38">
        <v>444699.86239909148</v>
      </c>
      <c r="I22" s="38"/>
      <c r="J22" s="38"/>
      <c r="K22" s="38"/>
      <c r="L22" s="38"/>
      <c r="M22" s="39">
        <f t="shared" si="2"/>
        <v>18448424.24229734</v>
      </c>
    </row>
    <row r="23" spans="1:13" ht="27" thickBot="1">
      <c r="A23" s="6" t="s">
        <v>10</v>
      </c>
      <c r="B23" s="40">
        <v>1194422.2707479112</v>
      </c>
      <c r="C23" s="40">
        <v>604239.25987948431</v>
      </c>
      <c r="D23" s="38">
        <v>73280.29466085427</v>
      </c>
      <c r="E23" s="40"/>
      <c r="F23" s="40"/>
      <c r="G23" s="40"/>
      <c r="H23" s="40">
        <v>45465.66331954021</v>
      </c>
      <c r="I23" s="40"/>
      <c r="J23" s="40"/>
      <c r="K23" s="40"/>
      <c r="L23" s="40"/>
      <c r="M23" s="41">
        <f t="shared" si="2"/>
        <v>1917407.4886077899</v>
      </c>
    </row>
    <row r="24" spans="1:13" ht="27" thickBot="1">
      <c r="A24" s="4" t="s">
        <v>12</v>
      </c>
      <c r="B24" s="38">
        <v>10370225.735961929</v>
      </c>
      <c r="C24" s="38">
        <v>3851348.1644937061</v>
      </c>
      <c r="D24" s="38">
        <v>290879.8153742142</v>
      </c>
      <c r="E24" s="38"/>
      <c r="F24" s="38"/>
      <c r="G24" s="38"/>
      <c r="H24" s="38">
        <v>359485.80642992631</v>
      </c>
      <c r="I24" s="38"/>
      <c r="J24" s="38"/>
      <c r="K24" s="38"/>
      <c r="L24" s="38"/>
      <c r="M24" s="39">
        <f t="shared" si="2"/>
        <v>14871939.522259776</v>
      </c>
    </row>
    <row r="25" spans="1:13" ht="27" thickBot="1">
      <c r="A25" s="6" t="s">
        <v>3</v>
      </c>
      <c r="B25" s="40">
        <v>3004276.1461302489</v>
      </c>
      <c r="C25" s="40">
        <v>1250329.1130201872</v>
      </c>
      <c r="D25" s="38">
        <v>237953.90252142213</v>
      </c>
      <c r="E25" s="40"/>
      <c r="F25" s="40"/>
      <c r="G25" s="40"/>
      <c r="H25" s="40">
        <v>107545.77610975271</v>
      </c>
      <c r="I25" s="40"/>
      <c r="J25" s="40"/>
      <c r="K25" s="40"/>
      <c r="L25" s="40"/>
      <c r="M25" s="41">
        <f t="shared" si="2"/>
        <v>4600104.9377816115</v>
      </c>
    </row>
    <row r="26" spans="1:13" ht="27" thickBot="1">
      <c r="A26" s="4" t="s">
        <v>4</v>
      </c>
      <c r="B26" s="38">
        <v>1873947.0389216319</v>
      </c>
      <c r="C26" s="38">
        <v>842006.73896048125</v>
      </c>
      <c r="D26" s="38">
        <v>81828.725853815849</v>
      </c>
      <c r="E26" s="38"/>
      <c r="F26" s="38"/>
      <c r="G26" s="38"/>
      <c r="H26" s="38">
        <v>68652.516303914599</v>
      </c>
      <c r="I26" s="38"/>
      <c r="J26" s="38"/>
      <c r="K26" s="38"/>
      <c r="L26" s="38"/>
      <c r="M26" s="39">
        <f t="shared" si="2"/>
        <v>2866435.0200398434</v>
      </c>
    </row>
    <row r="27" spans="1:13" ht="27" thickBot="1">
      <c r="A27" s="6" t="s">
        <v>5</v>
      </c>
      <c r="B27" s="40">
        <v>878362.06533956341</v>
      </c>
      <c r="C27" s="40">
        <v>448646.98096424388</v>
      </c>
      <c r="D27" s="38">
        <v>45706.474701783329</v>
      </c>
      <c r="E27" s="40"/>
      <c r="F27" s="40"/>
      <c r="G27" s="40"/>
      <c r="H27" s="40">
        <v>33543.468570313998</v>
      </c>
      <c r="I27" s="40"/>
      <c r="J27" s="40"/>
      <c r="K27" s="40"/>
      <c r="L27" s="40"/>
      <c r="M27" s="41">
        <f t="shared" si="2"/>
        <v>1406258.9895759048</v>
      </c>
    </row>
    <row r="28" spans="1:13" ht="27" thickBot="1">
      <c r="A28" s="4" t="s">
        <v>6</v>
      </c>
      <c r="B28" s="38">
        <v>1194238.3505628798</v>
      </c>
      <c r="C28" s="38">
        <v>585489.46262300666</v>
      </c>
      <c r="D28" s="38">
        <v>60158.384345266037</v>
      </c>
      <c r="E28" s="38"/>
      <c r="F28" s="38"/>
      <c r="G28" s="38"/>
      <c r="H28" s="38">
        <v>44987.066313975374</v>
      </c>
      <c r="I28" s="38"/>
      <c r="J28" s="38"/>
      <c r="K28" s="38"/>
      <c r="L28" s="38"/>
      <c r="M28" s="39">
        <f t="shared" si="2"/>
        <v>1884873.263845128</v>
      </c>
    </row>
    <row r="29" spans="1:13" ht="27" thickBot="1">
      <c r="A29" s="6" t="s">
        <v>7</v>
      </c>
      <c r="B29" s="40">
        <v>167713.87887175567</v>
      </c>
      <c r="C29" s="40">
        <v>311800.33770007547</v>
      </c>
      <c r="D29" s="38">
        <v>15830.542021630012</v>
      </c>
      <c r="E29" s="40"/>
      <c r="F29" s="40"/>
      <c r="G29" s="40"/>
      <c r="H29" s="40">
        <v>12120.919670741656</v>
      </c>
      <c r="I29" s="40"/>
      <c r="J29" s="40"/>
      <c r="K29" s="40"/>
      <c r="L29" s="40"/>
      <c r="M29" s="41">
        <f t="shared" si="2"/>
        <v>507465.67826420278</v>
      </c>
    </row>
    <row r="30" spans="1:13" ht="27" thickBot="1">
      <c r="A30" s="4" t="s">
        <v>8</v>
      </c>
      <c r="B30" s="38">
        <v>225856.70913598314</v>
      </c>
      <c r="C30" s="38">
        <v>248816.45257827686</v>
      </c>
      <c r="D30" s="38">
        <v>15855.334256553106</v>
      </c>
      <c r="E30" s="38"/>
      <c r="F30" s="38"/>
      <c r="G30" s="38"/>
      <c r="H30" s="38">
        <v>11998.54991605581</v>
      </c>
      <c r="I30" s="38"/>
      <c r="J30" s="38"/>
      <c r="K30" s="38"/>
      <c r="L30" s="38"/>
      <c r="M30" s="39">
        <f t="shared" si="2"/>
        <v>502527.0458868689</v>
      </c>
    </row>
    <row r="31" spans="1:13" ht="27" thickBot="1">
      <c r="A31" s="7" t="s">
        <v>11</v>
      </c>
      <c r="B31" s="42">
        <f>SUM(B20:B30)</f>
        <v>34267769.999999955</v>
      </c>
      <c r="C31" s="42">
        <f>SUM(C20:C30)</f>
        <v>13923673.549999993</v>
      </c>
      <c r="D31" s="42">
        <f>SUM(D20:D30)</f>
        <v>1350334.4500000004</v>
      </c>
      <c r="E31" s="42">
        <f t="shared" ref="E31:L31" si="3">SUM(E20:E30)</f>
        <v>0</v>
      </c>
      <c r="F31" s="42">
        <f t="shared" si="3"/>
        <v>0</v>
      </c>
      <c r="G31" s="42">
        <f t="shared" si="3"/>
        <v>0</v>
      </c>
      <c r="H31" s="42">
        <f t="shared" si="3"/>
        <v>1218159.1199999994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>SUM(M20:M30)</f>
        <v>50759937.119999953</v>
      </c>
    </row>
    <row r="33" spans="1:13" ht="65.25" thickBot="1">
      <c r="A33" s="57" t="s">
        <v>11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</row>
    <row r="34" spans="1:13" ht="37.5" customHeight="1" thickBot="1">
      <c r="A34" s="56" t="s">
        <v>29</v>
      </c>
      <c r="B34" s="56" t="s">
        <v>30</v>
      </c>
      <c r="C34" s="56" t="s">
        <v>18</v>
      </c>
      <c r="D34" s="56"/>
      <c r="E34" s="56" t="s">
        <v>23</v>
      </c>
      <c r="F34" s="56" t="s">
        <v>19</v>
      </c>
      <c r="G34" s="56" t="s">
        <v>20</v>
      </c>
      <c r="H34" s="56" t="s">
        <v>21</v>
      </c>
      <c r="I34" s="56" t="s">
        <v>24</v>
      </c>
      <c r="J34" s="56" t="s">
        <v>25</v>
      </c>
      <c r="K34" s="56" t="s">
        <v>22</v>
      </c>
      <c r="L34" s="54" t="s">
        <v>31</v>
      </c>
      <c r="M34" s="52" t="s">
        <v>26</v>
      </c>
    </row>
    <row r="35" spans="1:13" ht="36.75" customHeight="1" thickBot="1">
      <c r="A35" s="56"/>
      <c r="B35" s="56"/>
      <c r="C35" s="37">
        <v>0.7</v>
      </c>
      <c r="D35" s="37" t="s">
        <v>33</v>
      </c>
      <c r="E35" s="56"/>
      <c r="F35" s="56"/>
      <c r="G35" s="56"/>
      <c r="H35" s="56"/>
      <c r="I35" s="56"/>
      <c r="J35" s="56"/>
      <c r="K35" s="56"/>
      <c r="L35" s="55"/>
      <c r="M35" s="52"/>
    </row>
    <row r="36" spans="1:13" ht="27" thickBot="1">
      <c r="A36" s="4" t="s">
        <v>9</v>
      </c>
      <c r="B36" s="38">
        <f>B4+B20</f>
        <v>5001247.3538648589</v>
      </c>
      <c r="C36" s="38">
        <f t="shared" ref="C36:L36" si="4">C4+C20</f>
        <v>1440158.2870727228</v>
      </c>
      <c r="D36" s="38">
        <f t="shared" si="4"/>
        <v>48936.315361356115</v>
      </c>
      <c r="E36" s="38">
        <f t="shared" si="4"/>
        <v>43924.34</v>
      </c>
      <c r="F36" s="38">
        <f t="shared" si="4"/>
        <v>0</v>
      </c>
      <c r="G36" s="38">
        <f t="shared" si="4"/>
        <v>49389.56</v>
      </c>
      <c r="H36" s="38">
        <f t="shared" si="4"/>
        <v>206986.06449205772</v>
      </c>
      <c r="I36" s="38">
        <f t="shared" si="4"/>
        <v>62661.18</v>
      </c>
      <c r="J36" s="38">
        <f t="shared" si="4"/>
        <v>9828.1</v>
      </c>
      <c r="K36" s="38">
        <f t="shared" si="4"/>
        <v>1961742.47</v>
      </c>
      <c r="L36" s="38">
        <f t="shared" si="4"/>
        <v>196840</v>
      </c>
      <c r="M36" s="39">
        <f>SUM(B36:L36)</f>
        <v>9021713.6707909945</v>
      </c>
    </row>
    <row r="37" spans="1:13" ht="27" thickBot="1">
      <c r="A37" s="6" t="s">
        <v>1</v>
      </c>
      <c r="B37" s="38">
        <f t="shared" ref="B37:L46" si="5">B5+B21</f>
        <v>7483393.8176990785</v>
      </c>
      <c r="C37" s="38">
        <f t="shared" si="5"/>
        <v>2136342.8775618793</v>
      </c>
      <c r="D37" s="38">
        <f t="shared" si="5"/>
        <v>202318.54891490456</v>
      </c>
      <c r="E37" s="38">
        <f t="shared" si="5"/>
        <v>60467.7</v>
      </c>
      <c r="F37" s="38">
        <f t="shared" si="5"/>
        <v>0</v>
      </c>
      <c r="G37" s="38">
        <f t="shared" si="5"/>
        <v>67991.3</v>
      </c>
      <c r="H37" s="38">
        <f t="shared" si="5"/>
        <v>302971.66647462989</v>
      </c>
      <c r="I37" s="38">
        <f t="shared" si="5"/>
        <v>127439.98</v>
      </c>
      <c r="J37" s="38">
        <f t="shared" si="5"/>
        <v>13529.68</v>
      </c>
      <c r="K37" s="38">
        <f t="shared" si="5"/>
        <v>2865097.04</v>
      </c>
      <c r="L37" s="38">
        <f t="shared" si="5"/>
        <v>688542</v>
      </c>
      <c r="M37" s="41">
        <f t="shared" ref="M37:M46" si="6">SUM(B37:L37)</f>
        <v>13948094.610650491</v>
      </c>
    </row>
    <row r="38" spans="1:13" ht="27" thickBot="1">
      <c r="A38" s="4" t="s">
        <v>2</v>
      </c>
      <c r="B38" s="38">
        <f t="shared" si="5"/>
        <v>36757853.61276412</v>
      </c>
      <c r="C38" s="38">
        <f t="shared" si="5"/>
        <v>10312960.785145929</v>
      </c>
      <c r="D38" s="38">
        <f t="shared" si="5"/>
        <v>1003403.4519882007</v>
      </c>
      <c r="E38" s="38">
        <f t="shared" si="5"/>
        <v>245904.25</v>
      </c>
      <c r="F38" s="38">
        <f t="shared" si="5"/>
        <v>0</v>
      </c>
      <c r="G38" s="38">
        <f t="shared" si="5"/>
        <v>276500.5</v>
      </c>
      <c r="H38" s="38">
        <f t="shared" si="5"/>
        <v>1322654.0123990914</v>
      </c>
      <c r="I38" s="38">
        <f t="shared" si="5"/>
        <v>758212.24</v>
      </c>
      <c r="J38" s="38">
        <f t="shared" si="5"/>
        <v>55021.21</v>
      </c>
      <c r="K38" s="38">
        <f t="shared" si="5"/>
        <v>11260003.279999999</v>
      </c>
      <c r="L38" s="38">
        <f t="shared" si="5"/>
        <v>2069787</v>
      </c>
      <c r="M38" s="39">
        <f t="shared" si="6"/>
        <v>64062300.342297345</v>
      </c>
    </row>
    <row r="39" spans="1:13" ht="27" thickBot="1">
      <c r="A39" s="6" t="s">
        <v>10</v>
      </c>
      <c r="B39" s="38">
        <f t="shared" si="5"/>
        <v>6685462.3307479108</v>
      </c>
      <c r="C39" s="38">
        <f t="shared" si="5"/>
        <v>1918258.0298794843</v>
      </c>
      <c r="D39" s="38">
        <f t="shared" si="5"/>
        <v>178901.03466085426</v>
      </c>
      <c r="E39" s="38">
        <f t="shared" si="5"/>
        <v>56767.33</v>
      </c>
      <c r="F39" s="38">
        <f t="shared" si="5"/>
        <v>0</v>
      </c>
      <c r="G39" s="38">
        <f t="shared" si="5"/>
        <v>63830.51</v>
      </c>
      <c r="H39" s="38">
        <f t="shared" si="5"/>
        <v>269475.4633195402</v>
      </c>
      <c r="I39" s="38">
        <f t="shared" si="5"/>
        <v>96295.25</v>
      </c>
      <c r="J39" s="38">
        <f t="shared" si="5"/>
        <v>12701.72</v>
      </c>
      <c r="K39" s="38">
        <f t="shared" si="5"/>
        <v>2505902.48</v>
      </c>
      <c r="L39" s="38">
        <f t="shared" si="5"/>
        <v>696966</v>
      </c>
      <c r="M39" s="41">
        <f t="shared" si="6"/>
        <v>12484560.148607789</v>
      </c>
    </row>
    <row r="40" spans="1:13" ht="27" thickBot="1">
      <c r="A40" s="4" t="s">
        <v>12</v>
      </c>
      <c r="B40" s="38">
        <f t="shared" si="5"/>
        <v>32288606.895961929</v>
      </c>
      <c r="C40" s="38">
        <f t="shared" si="5"/>
        <v>9096468.1844937056</v>
      </c>
      <c r="D40" s="38">
        <f t="shared" si="5"/>
        <v>710132.25537421426</v>
      </c>
      <c r="E40" s="38">
        <f t="shared" si="5"/>
        <v>226596.05</v>
      </c>
      <c r="F40" s="38">
        <f t="shared" si="5"/>
        <v>0</v>
      </c>
      <c r="G40" s="38">
        <f t="shared" si="5"/>
        <v>254789.9</v>
      </c>
      <c r="H40" s="38">
        <f t="shared" si="5"/>
        <v>1202874.5864299263</v>
      </c>
      <c r="I40" s="38">
        <f t="shared" si="5"/>
        <v>644884.03</v>
      </c>
      <c r="J40" s="38">
        <f t="shared" si="5"/>
        <v>50700.99</v>
      </c>
      <c r="K40" s="38">
        <f t="shared" si="5"/>
        <v>10731357.01</v>
      </c>
      <c r="L40" s="38">
        <f t="shared" si="5"/>
        <v>6585703</v>
      </c>
      <c r="M40" s="39">
        <f t="shared" si="6"/>
        <v>61792112.902259767</v>
      </c>
    </row>
    <row r="41" spans="1:13" ht="27" thickBot="1">
      <c r="A41" s="6" t="s">
        <v>3</v>
      </c>
      <c r="B41" s="38">
        <f t="shared" si="5"/>
        <v>11839322.36613025</v>
      </c>
      <c r="C41" s="38">
        <f t="shared" si="5"/>
        <v>3364576.393020187</v>
      </c>
      <c r="D41" s="38">
        <f t="shared" si="5"/>
        <v>580922.90252142213</v>
      </c>
      <c r="E41" s="38">
        <f t="shared" si="5"/>
        <v>91338.25</v>
      </c>
      <c r="F41" s="38">
        <f t="shared" si="5"/>
        <v>0</v>
      </c>
      <c r="G41" s="38">
        <f t="shared" si="5"/>
        <v>102702.85</v>
      </c>
      <c r="H41" s="38">
        <f t="shared" si="5"/>
        <v>439412.7061097527</v>
      </c>
      <c r="I41" s="38">
        <f t="shared" si="5"/>
        <v>231776.92</v>
      </c>
      <c r="J41" s="38">
        <f t="shared" si="5"/>
        <v>20436.98</v>
      </c>
      <c r="K41" s="38">
        <f t="shared" si="5"/>
        <v>4708662.38</v>
      </c>
      <c r="L41" s="38">
        <f t="shared" si="5"/>
        <v>25960</v>
      </c>
      <c r="M41" s="41">
        <f t="shared" si="6"/>
        <v>21405111.747781612</v>
      </c>
    </row>
    <row r="42" spans="1:13" ht="27" thickBot="1">
      <c r="A42" s="4" t="s">
        <v>4</v>
      </c>
      <c r="B42" s="38">
        <f t="shared" si="5"/>
        <v>8531657.5289216321</v>
      </c>
      <c r="C42" s="38">
        <f t="shared" si="5"/>
        <v>2435212.4789604815</v>
      </c>
      <c r="D42" s="38">
        <f t="shared" si="5"/>
        <v>199770.55585381587</v>
      </c>
      <c r="E42" s="38">
        <f t="shared" si="5"/>
        <v>68828.570000000007</v>
      </c>
      <c r="F42" s="38">
        <f t="shared" si="5"/>
        <v>0</v>
      </c>
      <c r="G42" s="38">
        <f t="shared" si="5"/>
        <v>77392.460000000006</v>
      </c>
      <c r="H42" s="38">
        <f t="shared" si="5"/>
        <v>326634.48630391457</v>
      </c>
      <c r="I42" s="38">
        <f t="shared" si="5"/>
        <v>135323.57999999999</v>
      </c>
      <c r="J42" s="38">
        <f t="shared" si="5"/>
        <v>15400.43</v>
      </c>
      <c r="K42" s="38">
        <f t="shared" si="5"/>
        <v>2862845.51</v>
      </c>
      <c r="L42" s="38">
        <f t="shared" si="5"/>
        <v>1179898</v>
      </c>
      <c r="M42" s="39">
        <f t="shared" si="6"/>
        <v>15832963.600039845</v>
      </c>
    </row>
    <row r="43" spans="1:13" ht="27" thickBot="1">
      <c r="A43" s="6" t="s">
        <v>5</v>
      </c>
      <c r="B43" s="38">
        <f t="shared" si="5"/>
        <v>4995757.0753395632</v>
      </c>
      <c r="C43" s="38">
        <f t="shared" si="5"/>
        <v>1433949.2609642439</v>
      </c>
      <c r="D43" s="38">
        <f t="shared" si="5"/>
        <v>111584.39470178334</v>
      </c>
      <c r="E43" s="38">
        <f t="shared" si="5"/>
        <v>42566.35</v>
      </c>
      <c r="F43" s="38">
        <f t="shared" si="5"/>
        <v>0</v>
      </c>
      <c r="G43" s="38">
        <f t="shared" si="5"/>
        <v>47862.6</v>
      </c>
      <c r="H43" s="38">
        <f t="shared" si="5"/>
        <v>198578.438570314</v>
      </c>
      <c r="I43" s="38">
        <f t="shared" si="5"/>
        <v>69883.28</v>
      </c>
      <c r="J43" s="38">
        <f t="shared" si="5"/>
        <v>9524.24</v>
      </c>
      <c r="K43" s="38">
        <f t="shared" si="5"/>
        <v>1874404.35</v>
      </c>
      <c r="L43" s="38">
        <f t="shared" si="5"/>
        <v>379803</v>
      </c>
      <c r="M43" s="41">
        <f t="shared" si="6"/>
        <v>9163912.9895759039</v>
      </c>
    </row>
    <row r="44" spans="1:13" ht="27" thickBot="1">
      <c r="A44" s="4" t="s">
        <v>6</v>
      </c>
      <c r="B44" s="38">
        <f t="shared" si="5"/>
        <v>6339918.5005628802</v>
      </c>
      <c r="C44" s="38">
        <f t="shared" si="5"/>
        <v>1816862.7926230067</v>
      </c>
      <c r="D44" s="38">
        <f t="shared" si="5"/>
        <v>146866.16434526604</v>
      </c>
      <c r="E44" s="38">
        <f t="shared" si="5"/>
        <v>53196.94</v>
      </c>
      <c r="F44" s="38">
        <f t="shared" si="5"/>
        <v>0</v>
      </c>
      <c r="G44" s="38">
        <f t="shared" si="5"/>
        <v>59815.88</v>
      </c>
      <c r="H44" s="38">
        <f t="shared" si="5"/>
        <v>236981.83631397536</v>
      </c>
      <c r="I44" s="38">
        <f t="shared" si="5"/>
        <v>90540.4</v>
      </c>
      <c r="J44" s="38">
        <f t="shared" si="5"/>
        <v>11902.84</v>
      </c>
      <c r="K44" s="38">
        <f t="shared" si="5"/>
        <v>2499830.79</v>
      </c>
      <c r="L44" s="38">
        <f t="shared" si="5"/>
        <v>157769</v>
      </c>
      <c r="M44" s="39">
        <f t="shared" si="6"/>
        <v>11413685.14384513</v>
      </c>
    </row>
    <row r="45" spans="1:13" ht="27" thickBot="1">
      <c r="A45" s="6" t="s">
        <v>7</v>
      </c>
      <c r="B45" s="38">
        <f t="shared" si="5"/>
        <v>5129696.7188717555</v>
      </c>
      <c r="C45" s="38">
        <f t="shared" si="5"/>
        <v>1499214.4677000754</v>
      </c>
      <c r="D45" s="38">
        <f t="shared" si="5"/>
        <v>38647.512021630013</v>
      </c>
      <c r="E45" s="38">
        <f t="shared" si="5"/>
        <v>51297.85</v>
      </c>
      <c r="F45" s="38">
        <f t="shared" si="5"/>
        <v>0</v>
      </c>
      <c r="G45" s="38">
        <f t="shared" si="5"/>
        <v>57680.5</v>
      </c>
      <c r="H45" s="38">
        <f t="shared" si="5"/>
        <v>184524.93967074165</v>
      </c>
      <c r="I45" s="38">
        <f t="shared" si="5"/>
        <v>20944.13</v>
      </c>
      <c r="J45" s="38">
        <f t="shared" si="5"/>
        <v>11477.92</v>
      </c>
      <c r="K45" s="38">
        <f t="shared" si="5"/>
        <v>2238900.15</v>
      </c>
      <c r="L45" s="38">
        <f t="shared" si="5"/>
        <v>990628</v>
      </c>
      <c r="M45" s="41">
        <f t="shared" si="6"/>
        <v>10223012.188264202</v>
      </c>
    </row>
    <row r="46" spans="1:13" ht="27" thickBot="1">
      <c r="A46" s="4" t="s">
        <v>8</v>
      </c>
      <c r="B46" s="38">
        <f t="shared" si="5"/>
        <v>3748931.8791359831</v>
      </c>
      <c r="C46" s="38">
        <f t="shared" si="5"/>
        <v>1091896.6025782768</v>
      </c>
      <c r="D46" s="38">
        <f t="shared" si="5"/>
        <v>38708.044256553098</v>
      </c>
      <c r="E46" s="38">
        <f t="shared" si="5"/>
        <v>36422.17</v>
      </c>
      <c r="F46" s="38">
        <f t="shared" si="5"/>
        <v>0</v>
      </c>
      <c r="G46" s="38">
        <f t="shared" si="5"/>
        <v>40953.94</v>
      </c>
      <c r="H46" s="38">
        <f t="shared" si="5"/>
        <v>140758.35991605581</v>
      </c>
      <c r="I46" s="38">
        <f t="shared" si="5"/>
        <v>24210.61</v>
      </c>
      <c r="J46" s="38">
        <f t="shared" si="5"/>
        <v>8149.49</v>
      </c>
      <c r="K46" s="38">
        <f t="shared" si="5"/>
        <v>1351345.34</v>
      </c>
      <c r="L46" s="38">
        <f t="shared" si="5"/>
        <v>50021</v>
      </c>
      <c r="M46" s="39">
        <f t="shared" si="6"/>
        <v>6531397.4358868692</v>
      </c>
    </row>
    <row r="47" spans="1:13" ht="27" thickBot="1">
      <c r="A47" s="7" t="s">
        <v>11</v>
      </c>
      <c r="B47" s="42">
        <f>SUM(B36:B46)</f>
        <v>128801848.07999995</v>
      </c>
      <c r="C47" s="42">
        <f>SUM(C36:C46)</f>
        <v>36545900.159999989</v>
      </c>
      <c r="D47" s="42">
        <f>SUM(D36:D46)</f>
        <v>3260191.18</v>
      </c>
      <c r="E47" s="42">
        <f t="shared" ref="E47:L47" si="7">SUM(E36:E46)</f>
        <v>977309.8</v>
      </c>
      <c r="F47" s="42">
        <f t="shared" si="7"/>
        <v>0</v>
      </c>
      <c r="G47" s="42">
        <f t="shared" si="7"/>
        <v>1098910</v>
      </c>
      <c r="H47" s="42">
        <f t="shared" si="7"/>
        <v>4831852.5599999987</v>
      </c>
      <c r="I47" s="42">
        <f t="shared" si="7"/>
        <v>2262171.5999999996</v>
      </c>
      <c r="J47" s="42">
        <f t="shared" si="7"/>
        <v>218673.59999999998</v>
      </c>
      <c r="K47" s="42">
        <f t="shared" si="7"/>
        <v>44860090.800000004</v>
      </c>
      <c r="L47" s="42">
        <f t="shared" si="7"/>
        <v>13021917</v>
      </c>
      <c r="M47" s="42">
        <f>SUM(M36:M46)</f>
        <v>235878864.77999991</v>
      </c>
    </row>
  </sheetData>
  <mergeCells count="39">
    <mergeCell ref="A1:M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M18:M19"/>
    <mergeCell ref="K2:K3"/>
    <mergeCell ref="L2:L3"/>
    <mergeCell ref="M2:M3"/>
    <mergeCell ref="A17:M17"/>
    <mergeCell ref="A18:A19"/>
    <mergeCell ref="B18:B19"/>
    <mergeCell ref="C18:D18"/>
    <mergeCell ref="E18:E19"/>
    <mergeCell ref="F18:F19"/>
    <mergeCell ref="G18:G19"/>
    <mergeCell ref="H18:H19"/>
    <mergeCell ref="I18:I19"/>
    <mergeCell ref="J18:J19"/>
    <mergeCell ref="K18:K19"/>
    <mergeCell ref="L18:L19"/>
    <mergeCell ref="K34:K35"/>
    <mergeCell ref="L34:L35"/>
    <mergeCell ref="M34:M35"/>
    <mergeCell ref="A33:M33"/>
    <mergeCell ref="A34:A35"/>
    <mergeCell ref="B34:B35"/>
    <mergeCell ref="C34:D34"/>
    <mergeCell ref="E34:E35"/>
    <mergeCell ref="F34:F35"/>
    <mergeCell ref="G34:G35"/>
    <mergeCell ref="H34:H35"/>
    <mergeCell ref="I34:I35"/>
    <mergeCell ref="J34:J35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PORTAL SEFIN</vt:lpstr>
      <vt:lpstr>Hoja1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A.Valdez</cp:lastModifiedBy>
  <cp:lastPrinted>2020-06-03T03:45:09Z</cp:lastPrinted>
  <dcterms:created xsi:type="dcterms:W3CDTF">2008-01-30T14:54:54Z</dcterms:created>
  <dcterms:modified xsi:type="dcterms:W3CDTF">2020-06-03T03:45:24Z</dcterms:modified>
</cp:coreProperties>
</file>