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Users\A.Valdez\Desktop\CALCULO DE PARTICIPACIONES 2020\OCTUBRE\"/>
    </mc:Choice>
  </mc:AlternateContent>
  <bookViews>
    <workbookView xWindow="0" yWindow="0" windowWidth="12915" windowHeight="8385" tabRatio="865"/>
  </bookViews>
  <sheets>
    <sheet name="PORTAL SEFIN" sheetId="33" r:id="rId1"/>
    <sheet name="Hoja1" sheetId="34" state="hidden" r:id="rId2"/>
  </sheets>
  <definedNames>
    <definedName name="_xlnm.Print_Area" localSheetId="0">'PORTAL SEFIN'!$A$1:$N$34</definedName>
  </definedNames>
  <calcPr calcId="162913"/>
</workbook>
</file>

<file path=xl/calcChain.xml><?xml version="1.0" encoding="utf-8"?>
<calcChain xmlns="http://schemas.openxmlformats.org/spreadsheetml/2006/main">
  <c r="M15" i="33" l="1"/>
  <c r="G32" i="33" l="1"/>
  <c r="A32" i="33"/>
  <c r="N5" i="33" l="1"/>
  <c r="N6" i="33"/>
  <c r="N7" i="33"/>
  <c r="N8" i="33"/>
  <c r="N9" i="33"/>
  <c r="N10" i="33"/>
  <c r="N11" i="33"/>
  <c r="N12" i="33"/>
  <c r="N13" i="33"/>
  <c r="N14" i="33"/>
  <c r="N4" i="33"/>
  <c r="G23" i="33" l="1"/>
  <c r="C36" i="34" l="1"/>
  <c r="D36" i="34"/>
  <c r="E36" i="34"/>
  <c r="F36" i="34"/>
  <c r="G36" i="34"/>
  <c r="H36" i="34"/>
  <c r="I36" i="34"/>
  <c r="J36" i="34"/>
  <c r="K36" i="34"/>
  <c r="L36" i="34"/>
  <c r="C37" i="34"/>
  <c r="D37" i="34"/>
  <c r="E37" i="34"/>
  <c r="F37" i="34"/>
  <c r="G37" i="34"/>
  <c r="G47" i="34" s="1"/>
  <c r="H37" i="34"/>
  <c r="I37" i="34"/>
  <c r="J37" i="34"/>
  <c r="K37" i="34"/>
  <c r="L37" i="34"/>
  <c r="C38" i="34"/>
  <c r="D38" i="34"/>
  <c r="E38" i="34"/>
  <c r="F38" i="34"/>
  <c r="G38" i="34"/>
  <c r="H38" i="34"/>
  <c r="I38" i="34"/>
  <c r="J38" i="34"/>
  <c r="K38" i="34"/>
  <c r="L38" i="34"/>
  <c r="C39" i="34"/>
  <c r="D39" i="34"/>
  <c r="E39" i="34"/>
  <c r="F39" i="34"/>
  <c r="G39" i="34"/>
  <c r="H39" i="34"/>
  <c r="I39" i="34"/>
  <c r="J39" i="34"/>
  <c r="K39" i="34"/>
  <c r="L39" i="34"/>
  <c r="C40" i="34"/>
  <c r="D40" i="34"/>
  <c r="E40" i="34"/>
  <c r="F40" i="34"/>
  <c r="G40" i="34"/>
  <c r="H40" i="34"/>
  <c r="I40" i="34"/>
  <c r="J40" i="34"/>
  <c r="K40" i="34"/>
  <c r="L40" i="34"/>
  <c r="C41" i="34"/>
  <c r="D41" i="34"/>
  <c r="E41" i="34"/>
  <c r="F41" i="34"/>
  <c r="G41" i="34"/>
  <c r="H41" i="34"/>
  <c r="I41" i="34"/>
  <c r="J41" i="34"/>
  <c r="K41" i="34"/>
  <c r="L41" i="34"/>
  <c r="C42" i="34"/>
  <c r="D42" i="34"/>
  <c r="E42" i="34"/>
  <c r="F42" i="34"/>
  <c r="G42" i="34"/>
  <c r="H42" i="34"/>
  <c r="I42" i="34"/>
  <c r="J42" i="34"/>
  <c r="K42" i="34"/>
  <c r="L42" i="34"/>
  <c r="C43" i="34"/>
  <c r="D43" i="34"/>
  <c r="E43" i="34"/>
  <c r="F43" i="34"/>
  <c r="G43" i="34"/>
  <c r="H43" i="34"/>
  <c r="I43" i="34"/>
  <c r="J43" i="34"/>
  <c r="K43" i="34"/>
  <c r="L43" i="34"/>
  <c r="C44" i="34"/>
  <c r="D44" i="34"/>
  <c r="E44" i="34"/>
  <c r="F44" i="34"/>
  <c r="G44" i="34"/>
  <c r="H44" i="34"/>
  <c r="I44" i="34"/>
  <c r="J44" i="34"/>
  <c r="K44" i="34"/>
  <c r="L44" i="34"/>
  <c r="C45" i="34"/>
  <c r="D45" i="34"/>
  <c r="E45" i="34"/>
  <c r="F45" i="34"/>
  <c r="G45" i="34"/>
  <c r="H45" i="34"/>
  <c r="I45" i="34"/>
  <c r="J45" i="34"/>
  <c r="K45" i="34"/>
  <c r="L45" i="34"/>
  <c r="C46" i="34"/>
  <c r="D46" i="34"/>
  <c r="E46" i="34"/>
  <c r="F46" i="34"/>
  <c r="G46" i="34"/>
  <c r="H46" i="34"/>
  <c r="I46" i="34"/>
  <c r="J46" i="34"/>
  <c r="K46" i="34"/>
  <c r="L46" i="34"/>
  <c r="B37" i="34"/>
  <c r="B38" i="34"/>
  <c r="B39" i="34"/>
  <c r="B40" i="34"/>
  <c r="B41" i="34"/>
  <c r="B42" i="34"/>
  <c r="B43" i="34"/>
  <c r="B44" i="34"/>
  <c r="B45" i="34"/>
  <c r="B46" i="34"/>
  <c r="B36" i="34"/>
  <c r="L31" i="34"/>
  <c r="K31" i="34"/>
  <c r="J31" i="34"/>
  <c r="I31" i="34"/>
  <c r="H31" i="34"/>
  <c r="G31" i="34"/>
  <c r="F31" i="34"/>
  <c r="E31" i="34"/>
  <c r="D31" i="34"/>
  <c r="C31" i="34"/>
  <c r="B31" i="34"/>
  <c r="M30" i="34"/>
  <c r="M29" i="34"/>
  <c r="M28" i="34"/>
  <c r="M27" i="34"/>
  <c r="M26" i="34"/>
  <c r="M25" i="34"/>
  <c r="M24" i="34"/>
  <c r="M23" i="34"/>
  <c r="M22" i="34"/>
  <c r="M21" i="34"/>
  <c r="M20" i="34"/>
  <c r="L15" i="34"/>
  <c r="K15" i="34"/>
  <c r="J15" i="34"/>
  <c r="I15" i="34"/>
  <c r="H15" i="34"/>
  <c r="G15" i="34"/>
  <c r="F15" i="34"/>
  <c r="E15" i="34"/>
  <c r="D15" i="34"/>
  <c r="C15" i="34"/>
  <c r="B15" i="34"/>
  <c r="M14" i="34"/>
  <c r="M13" i="34"/>
  <c r="M12" i="34"/>
  <c r="M11" i="34"/>
  <c r="M10" i="34"/>
  <c r="M9" i="34"/>
  <c r="M8" i="34"/>
  <c r="M7" i="34"/>
  <c r="M6" i="34"/>
  <c r="M5" i="34"/>
  <c r="M4" i="34"/>
  <c r="K47" i="34" l="1"/>
  <c r="M15" i="34"/>
  <c r="J47" i="34"/>
  <c r="F47" i="34"/>
  <c r="M38" i="34"/>
  <c r="M46" i="34"/>
  <c r="M41" i="34"/>
  <c r="C47" i="34"/>
  <c r="H47" i="34"/>
  <c r="E47" i="34"/>
  <c r="M31" i="34"/>
  <c r="L47" i="34"/>
  <c r="D47" i="34"/>
  <c r="M45" i="34"/>
  <c r="M42" i="34"/>
  <c r="M37" i="34"/>
  <c r="I47" i="34"/>
  <c r="B47" i="34"/>
  <c r="M36" i="34"/>
  <c r="M44" i="34"/>
  <c r="M40" i="34"/>
  <c r="M43" i="34"/>
  <c r="M39" i="34"/>
  <c r="M47" i="34" l="1"/>
  <c r="G30" i="33"/>
  <c r="G29" i="33"/>
  <c r="G28" i="33"/>
  <c r="G27" i="33"/>
  <c r="G26" i="33"/>
  <c r="G25" i="33"/>
  <c r="G24" i="33"/>
  <c r="G20" i="33"/>
  <c r="L15" i="33"/>
  <c r="K15" i="33"/>
  <c r="J15" i="33"/>
  <c r="I15" i="33"/>
  <c r="H15" i="33"/>
  <c r="G15" i="33"/>
  <c r="F15" i="33"/>
  <c r="E15" i="33"/>
  <c r="D15" i="33"/>
  <c r="C15" i="33"/>
  <c r="E33" i="33" s="1"/>
  <c r="B15" i="33"/>
  <c r="G22" i="33" l="1"/>
  <c r="N15" i="33"/>
  <c r="G21" i="33"/>
  <c r="G33" i="33" l="1"/>
</calcChain>
</file>

<file path=xl/sharedStrings.xml><?xml version="1.0" encoding="utf-8"?>
<sst xmlns="http://schemas.openxmlformats.org/spreadsheetml/2006/main" count="134" uniqueCount="42">
  <si>
    <t>MUNICIPIOS</t>
  </si>
  <si>
    <t>CALKINI</t>
  </si>
  <si>
    <t>CAMPECHE</t>
  </si>
  <si>
    <t>CHAMPOTON</t>
  </si>
  <si>
    <t>ESCARCEGA</t>
  </si>
  <si>
    <t>HECELCHAKAN</t>
  </si>
  <si>
    <t>HOPELCHEN</t>
  </si>
  <si>
    <t>PALIZADA</t>
  </si>
  <si>
    <t>TENABO</t>
  </si>
  <si>
    <t>CALAKMUL</t>
  </si>
  <si>
    <t>CANDELARIA</t>
  </si>
  <si>
    <t>TOTAL</t>
  </si>
  <si>
    <t>CARMEN</t>
  </si>
  <si>
    <t>X 24%=</t>
  </si>
  <si>
    <t>X 20%=</t>
  </si>
  <si>
    <t xml:space="preserve">X 100%= </t>
  </si>
  <si>
    <t>ESTADO</t>
  </si>
  <si>
    <t>Fondo General de Participaciones</t>
  </si>
  <si>
    <t>Fondo de Fomento Municipal</t>
  </si>
  <si>
    <t>Impuesto sobre Tenencia o Uso de Vehículos*</t>
  </si>
  <si>
    <t>Impuesto Especial sobre Producción y Servicios</t>
  </si>
  <si>
    <t>Fondo de Fiscalización y Recaudación</t>
  </si>
  <si>
    <t>Fondo de Extracción de Hidrocarburos</t>
  </si>
  <si>
    <t>Impuesto Sobre Automóviles Nuevos</t>
  </si>
  <si>
    <t>Art. 4°.-A, Fracción I de la Ley de Coordinación Fiscal (Gasolinas)</t>
  </si>
  <si>
    <t>Fondo de Compensación del Impuesto Sobre Automóviles Nuevos</t>
  </si>
  <si>
    <t>Total</t>
  </si>
  <si>
    <t>* Ingresos causados en ejercicios fiscales anteriores al ejercicio 2010.</t>
  </si>
  <si>
    <t>Fondo de Fomento Municipal (30%)</t>
  </si>
  <si>
    <t>Nombre 
del 
Municipio</t>
  </si>
  <si>
    <t>Fondo General de 
Participaciones</t>
  </si>
  <si>
    <t>Fondo ISR</t>
  </si>
  <si>
    <t>Fondo de Fomento Municipal (BASE 2013+70%)</t>
  </si>
  <si>
    <r>
      <t>30%</t>
    </r>
    <r>
      <rPr>
        <b/>
        <sz val="12"/>
        <rFont val="Arial"/>
        <family val="2"/>
      </rPr>
      <t xml:space="preserve"> </t>
    </r>
    <r>
      <rPr>
        <b/>
        <sz val="14"/>
        <rFont val="Arial"/>
        <family val="2"/>
      </rPr>
      <t>/1</t>
    </r>
  </si>
  <si>
    <t>PARTICIPACIONES A MUNICIPIOS DICIEMBRE 2019</t>
  </si>
  <si>
    <t>FEIEF IV CUATRIMESTRE</t>
  </si>
  <si>
    <r>
      <t xml:space="preserve">30% </t>
    </r>
    <r>
      <rPr>
        <b/>
        <sz val="14"/>
        <rFont val="Arial"/>
        <family val="2"/>
      </rPr>
      <t>/1</t>
    </r>
  </si>
  <si>
    <t>ART. 126 de la LISR  (Enajenación de Bienes)</t>
  </si>
  <si>
    <t>4TA PARCIALIDAD DEL AJUSTE DE COEFICIENTE DEL FONDO DE COLABORACIÓN ADMINISTRATIVA EN MATERIA DE PREDIAL (MUNICIPIO DE CHAMPOTON)</t>
  </si>
  <si>
    <t>PARTICIPACIONES A MUNICIPIOS OCTUBRE 2020</t>
  </si>
  <si>
    <t>OCTUBRE 2020</t>
  </si>
  <si>
    <r>
      <t>/1</t>
    </r>
    <r>
      <rPr>
        <sz val="14"/>
        <rFont val="Arial"/>
        <family val="2"/>
      </rPr>
      <t xml:space="preserve"> Se aplicó la quinta deducción de manera proporcional del Ajuste de Coeficiente 2020 al Fondo de Fomento Municipal (30%) . Teniendo un saldo pendiente de deducir por el importe total de: </t>
    </r>
    <r>
      <rPr>
        <b/>
        <sz val="14"/>
        <color rgb="FFFF0000"/>
        <rFont val="Arial"/>
        <family val="2"/>
      </rPr>
      <t>-$1,756,954.75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</si>
</sst>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&quot;$&quot;\ \ #\ \,\ ###\'\ ###\ \,##0.00"/>
    <numFmt numFmtId="166" formatCode="_-* #,##0_-;\-* #,##0_-;_-* &quot;-&quot;??_-;_-@_-"/>
    <numFmt numFmtId="167" formatCode="&quot;$&quot;#,##0.00"/>
    <numFmt numFmtId="168" formatCode="_-&quot;$&quot;* #,##0_-;\-&quot;$&quot;* #,##0_-;_-&quot;$&quot;* &quot;-&quot;??_-;_-@_-"/>
  </numFmts>
  <fonts count="42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Azo Sans"/>
      <family val="2"/>
    </font>
    <font>
      <sz val="11"/>
      <color theme="1"/>
      <name val="Azo Sans"/>
      <family val="2"/>
    </font>
    <font>
      <sz val="11"/>
      <color theme="1"/>
      <name val="Azo Sans"/>
      <family val="2"/>
    </font>
    <font>
      <sz val="11"/>
      <color theme="1"/>
      <name val="Arial Unicode MS"/>
      <family val="2"/>
    </font>
    <font>
      <sz val="11"/>
      <color theme="1"/>
      <name val="Arial Unicode MS"/>
      <family val="2"/>
    </font>
    <font>
      <sz val="11"/>
      <color theme="1"/>
      <name val="Arial Unicode MS"/>
      <family val="2"/>
    </font>
    <font>
      <sz val="11"/>
      <color theme="1"/>
      <name val="Arial Unicode MS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mbria"/>
      <family val="2"/>
    </font>
    <font>
      <sz val="8"/>
      <color indexed="11"/>
      <name val="Arial, Sans-serif"/>
    </font>
    <font>
      <sz val="10"/>
      <color rgb="FF000000"/>
      <name val="Calibri"/>
      <family val="2"/>
    </font>
    <font>
      <sz val="12"/>
      <color theme="1"/>
      <name val="Calibri"/>
      <family val="2"/>
      <scheme val="minor"/>
    </font>
    <font>
      <b/>
      <sz val="52"/>
      <color rgb="FFC00000"/>
      <name val="Arial"/>
      <family val="2"/>
    </font>
    <font>
      <sz val="11"/>
      <color theme="1"/>
      <name val="Arial"/>
      <family val="2"/>
    </font>
    <font>
      <sz val="17"/>
      <name val="Arial"/>
      <family val="2"/>
    </font>
    <font>
      <b/>
      <sz val="17"/>
      <name val="Arial"/>
      <family val="2"/>
    </font>
    <font>
      <sz val="12"/>
      <color theme="1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sz val="18"/>
      <color theme="1"/>
      <name val="Arial"/>
      <family val="2"/>
    </font>
    <font>
      <sz val="14"/>
      <name val="Arial"/>
      <family val="2"/>
    </font>
    <font>
      <sz val="14"/>
      <color theme="1"/>
      <name val="Arial"/>
      <family val="2"/>
    </font>
    <font>
      <b/>
      <sz val="14"/>
      <name val="Arial"/>
      <family val="2"/>
    </font>
    <font>
      <b/>
      <sz val="20"/>
      <name val="Arial"/>
      <family val="2"/>
    </font>
    <font>
      <sz val="20"/>
      <color theme="1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sz val="15"/>
      <color theme="1"/>
      <name val="Arial"/>
      <family val="2"/>
    </font>
    <font>
      <sz val="10"/>
      <name val="Arial"/>
      <family val="2"/>
    </font>
    <font>
      <sz val="20"/>
      <name val="Arial"/>
      <family val="2"/>
    </font>
    <font>
      <b/>
      <sz val="12"/>
      <name val="Arial"/>
      <family val="2"/>
    </font>
    <font>
      <sz val="20"/>
      <color rgb="FFFF0000"/>
      <name val="Arial"/>
      <family val="2"/>
    </font>
    <font>
      <b/>
      <sz val="14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74BB7C"/>
        <bgColor indexed="64"/>
      </patternFill>
    </fill>
    <fill>
      <patternFill patternType="solid">
        <fgColor theme="6" tint="0.59999389629810485"/>
        <bgColor indexed="65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</borders>
  <cellStyleXfs count="73">
    <xf numFmtId="0" fontId="0" fillId="0" borderId="0"/>
    <xf numFmtId="0" fontId="9" fillId="0" borderId="0"/>
    <xf numFmtId="9" fontId="10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43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9" fillId="0" borderId="0"/>
    <xf numFmtId="0" fontId="12" fillId="0" borderId="0"/>
    <xf numFmtId="0" fontId="9" fillId="0" borderId="0"/>
    <xf numFmtId="0" fontId="9" fillId="0" borderId="0">
      <alignment wrapText="1"/>
    </xf>
    <xf numFmtId="0" fontId="15" fillId="0" borderId="0"/>
    <xf numFmtId="0" fontId="12" fillId="0" borderId="0"/>
    <xf numFmtId="0" fontId="12" fillId="0" borderId="0"/>
    <xf numFmtId="0" fontId="9" fillId="0" borderId="0">
      <alignment wrapText="1"/>
    </xf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6" fillId="0" borderId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6" fillId="0" borderId="0" applyFont="0" applyFill="0" applyBorder="0" applyAlignment="0" applyProtection="0"/>
    <xf numFmtId="0" fontId="5" fillId="0" borderId="0"/>
    <xf numFmtId="0" fontId="17" fillId="0" borderId="0"/>
    <xf numFmtId="44" fontId="17" fillId="0" borderId="0" applyFont="0" applyFill="0" applyBorder="0" applyAlignment="0" applyProtection="0"/>
    <xf numFmtId="0" fontId="17" fillId="7" borderId="0" applyNumberFormat="0" applyBorder="0" applyAlignment="0" applyProtection="0"/>
    <xf numFmtId="0" fontId="17" fillId="0" borderId="0"/>
    <xf numFmtId="0" fontId="4" fillId="0" borderId="0"/>
    <xf numFmtId="0" fontId="3" fillId="0" borderId="0"/>
    <xf numFmtId="0" fontId="2" fillId="0" borderId="0"/>
    <xf numFmtId="44" fontId="3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17" fillId="0" borderId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</cellStyleXfs>
  <cellXfs count="64">
    <xf numFmtId="0" fontId="0" fillId="0" borderId="0" xfId="0"/>
    <xf numFmtId="0" fontId="19" fillId="2" borderId="0" xfId="47" applyFont="1" applyFill="1"/>
    <xf numFmtId="0" fontId="19" fillId="0" borderId="0" xfId="47" applyFont="1"/>
    <xf numFmtId="0" fontId="22" fillId="2" borderId="0" xfId="47" applyFont="1" applyFill="1"/>
    <xf numFmtId="0" fontId="23" fillId="2" borderId="2" xfId="1" applyFont="1" applyFill="1" applyBorder="1" applyAlignment="1">
      <alignment horizontal="left" vertical="center" indent="1"/>
    </xf>
    <xf numFmtId="3" fontId="19" fillId="2" borderId="0" xfId="47" applyNumberFormat="1" applyFont="1" applyFill="1"/>
    <xf numFmtId="0" fontId="23" fillId="3" borderId="2" xfId="1" applyFont="1" applyFill="1" applyBorder="1" applyAlignment="1">
      <alignment horizontal="left" vertical="center" indent="1"/>
    </xf>
    <xf numFmtId="0" fontId="23" fillId="5" borderId="2" xfId="1" applyFont="1" applyFill="1" applyBorder="1" applyAlignment="1">
      <alignment horizontal="center" vertical="center"/>
    </xf>
    <xf numFmtId="0" fontId="25" fillId="2" borderId="0" xfId="47" applyFont="1" applyFill="1"/>
    <xf numFmtId="0" fontId="25" fillId="0" borderId="0" xfId="47" applyFont="1"/>
    <xf numFmtId="0" fontId="27" fillId="0" borderId="0" xfId="47" applyFont="1"/>
    <xf numFmtId="0" fontId="27" fillId="2" borderId="0" xfId="47" applyFont="1" applyFill="1" applyBorder="1"/>
    <xf numFmtId="0" fontId="27" fillId="2" borderId="0" xfId="47" applyFont="1" applyFill="1"/>
    <xf numFmtId="0" fontId="29" fillId="2" borderId="0" xfId="1" applyFont="1" applyFill="1" applyBorder="1" applyAlignment="1">
      <alignment horizontal="center" vertical="center"/>
    </xf>
    <xf numFmtId="0" fontId="29" fillId="4" borderId="0" xfId="1" applyFont="1" applyFill="1" applyBorder="1" applyAlignment="1">
      <alignment horizontal="center" vertical="center"/>
    </xf>
    <xf numFmtId="0" fontId="29" fillId="2" borderId="0" xfId="1" applyFont="1" applyFill="1" applyBorder="1" applyAlignment="1">
      <alignment vertical="center"/>
    </xf>
    <xf numFmtId="0" fontId="30" fillId="2" borderId="0" xfId="47" applyFont="1" applyFill="1" applyBorder="1"/>
    <xf numFmtId="0" fontId="30" fillId="2" borderId="0" xfId="47" applyFont="1" applyFill="1"/>
    <xf numFmtId="0" fontId="26" fillId="2" borderId="0" xfId="1" applyFont="1" applyFill="1" applyBorder="1" applyAlignment="1" applyProtection="1">
      <alignment horizontal="left" vertical="center" wrapText="1"/>
    </xf>
    <xf numFmtId="9" fontId="20" fillId="2" borderId="0" xfId="3" applyFont="1" applyFill="1" applyBorder="1" applyAlignment="1">
      <alignment horizontal="center" vertical="center"/>
    </xf>
    <xf numFmtId="0" fontId="28" fillId="2" borderId="0" xfId="1" applyFont="1" applyFill="1" applyBorder="1" applyAlignment="1" applyProtection="1">
      <alignment horizontal="center" vertical="center" wrapText="1"/>
    </xf>
    <xf numFmtId="165" fontId="21" fillId="2" borderId="0" xfId="8" applyNumberFormat="1" applyFont="1" applyFill="1" applyBorder="1" applyAlignment="1">
      <alignment vertical="center"/>
    </xf>
    <xf numFmtId="0" fontId="19" fillId="2" borderId="0" xfId="47" applyFont="1" applyFill="1" applyBorder="1"/>
    <xf numFmtId="166" fontId="27" fillId="2" borderId="0" xfId="25" applyNumberFormat="1" applyFont="1" applyFill="1" applyBorder="1"/>
    <xf numFmtId="166" fontId="22" fillId="2" borderId="0" xfId="25" applyNumberFormat="1" applyFont="1" applyFill="1" applyBorder="1"/>
    <xf numFmtId="166" fontId="33" fillId="2" borderId="0" xfId="25" applyNumberFormat="1" applyFont="1" applyFill="1" applyBorder="1"/>
    <xf numFmtId="166" fontId="27" fillId="2" borderId="0" xfId="25" applyNumberFormat="1" applyFont="1" applyFill="1"/>
    <xf numFmtId="166" fontId="34" fillId="2" borderId="0" xfId="25" applyNumberFormat="1" applyFont="1" applyFill="1" applyBorder="1"/>
    <xf numFmtId="43" fontId="22" fillId="2" borderId="0" xfId="25" applyFont="1" applyFill="1" applyBorder="1"/>
    <xf numFmtId="43" fontId="22" fillId="2" borderId="0" xfId="25" applyFont="1" applyFill="1"/>
    <xf numFmtId="0" fontId="35" fillId="2" borderId="0" xfId="47" applyFont="1" applyFill="1"/>
    <xf numFmtId="0" fontId="26" fillId="2" borderId="0" xfId="1" applyFont="1" applyFill="1" applyBorder="1" applyAlignment="1">
      <alignment horizontal="left" vertical="center"/>
    </xf>
    <xf numFmtId="0" fontId="31" fillId="2" borderId="0" xfId="1" applyFont="1" applyFill="1" applyBorder="1" applyAlignment="1" applyProtection="1">
      <alignment horizontal="left" vertical="center" wrapText="1"/>
    </xf>
    <xf numFmtId="0" fontId="26" fillId="2" borderId="0" xfId="1" applyFont="1" applyFill="1" applyBorder="1" applyAlignment="1" applyProtection="1">
      <alignment horizontal="left" vertical="center" wrapText="1"/>
    </xf>
    <xf numFmtId="0" fontId="36" fillId="2" borderId="0" xfId="47" applyFont="1" applyFill="1"/>
    <xf numFmtId="3" fontId="36" fillId="2" borderId="0" xfId="47" applyNumberFormat="1" applyFont="1" applyFill="1"/>
    <xf numFmtId="167" fontId="27" fillId="2" borderId="0" xfId="47" applyNumberFormat="1" applyFont="1" applyFill="1" applyBorder="1"/>
    <xf numFmtId="9" fontId="24" fillId="6" borderId="2" xfId="1" applyNumberFormat="1" applyFont="1" applyFill="1" applyBorder="1" applyAlignment="1">
      <alignment horizontal="center" vertical="center" wrapText="1"/>
    </xf>
    <xf numFmtId="3" fontId="38" fillId="2" borderId="2" xfId="1" applyNumberFormat="1" applyFont="1" applyFill="1" applyBorder="1" applyAlignment="1">
      <alignment horizontal="right" vertical="center"/>
    </xf>
    <xf numFmtId="3" fontId="29" fillId="2" borderId="2" xfId="1" applyNumberFormat="1" applyFont="1" applyFill="1" applyBorder="1" applyAlignment="1">
      <alignment horizontal="right" vertical="center"/>
    </xf>
    <xf numFmtId="3" fontId="38" fillId="3" borderId="2" xfId="1" applyNumberFormat="1" applyFont="1" applyFill="1" applyBorder="1" applyAlignment="1">
      <alignment horizontal="right" vertical="center"/>
    </xf>
    <xf numFmtId="3" fontId="29" fillId="3" borderId="2" xfId="1" applyNumberFormat="1" applyFont="1" applyFill="1" applyBorder="1" applyAlignment="1">
      <alignment horizontal="right" vertical="center"/>
    </xf>
    <xf numFmtId="3" fontId="29" fillId="5" borderId="2" xfId="1" applyNumberFormat="1" applyFont="1" applyFill="1" applyBorder="1" applyAlignment="1">
      <alignment horizontal="right" vertical="center"/>
    </xf>
    <xf numFmtId="168" fontId="38" fillId="2" borderId="0" xfId="60" applyNumberFormat="1" applyFont="1" applyFill="1" applyBorder="1" applyAlignment="1">
      <alignment vertical="center"/>
    </xf>
    <xf numFmtId="168" fontId="29" fillId="2" borderId="1" xfId="60" applyNumberFormat="1" applyFont="1" applyFill="1" applyBorder="1" applyAlignment="1">
      <alignment vertical="center"/>
    </xf>
    <xf numFmtId="168" fontId="38" fillId="2" borderId="0" xfId="60" applyNumberFormat="1" applyFont="1" applyFill="1" applyBorder="1" applyAlignment="1">
      <alignment horizontal="right" vertical="center"/>
    </xf>
    <xf numFmtId="0" fontId="30" fillId="0" borderId="0" xfId="47" applyFont="1"/>
    <xf numFmtId="0" fontId="26" fillId="2" borderId="0" xfId="1" applyFont="1" applyFill="1" applyBorder="1" applyAlignment="1" applyProtection="1">
      <alignment horizontal="left" vertical="center" wrapText="1"/>
    </xf>
    <xf numFmtId="168" fontId="40" fillId="2" borderId="0" xfId="60" applyNumberFormat="1" applyFont="1" applyFill="1" applyBorder="1" applyAlignment="1">
      <alignment vertical="center"/>
    </xf>
    <xf numFmtId="0" fontId="26" fillId="2" borderId="0" xfId="1" applyFont="1" applyFill="1" applyBorder="1" applyAlignment="1" applyProtection="1">
      <alignment horizontal="left" vertical="center" wrapText="1"/>
    </xf>
    <xf numFmtId="0" fontId="26" fillId="2" borderId="0" xfId="1" applyFont="1" applyFill="1" applyBorder="1" applyAlignment="1">
      <alignment horizontal="left" vertical="center"/>
    </xf>
    <xf numFmtId="168" fontId="27" fillId="2" borderId="0" xfId="47" applyNumberFormat="1" applyFont="1" applyFill="1" applyBorder="1"/>
    <xf numFmtId="0" fontId="18" fillId="2" borderId="3" xfId="47" applyFont="1" applyFill="1" applyBorder="1" applyAlignment="1">
      <alignment horizontal="center" vertical="center"/>
    </xf>
    <xf numFmtId="0" fontId="32" fillId="2" borderId="0" xfId="1" applyFont="1" applyFill="1" applyBorder="1" applyAlignment="1" applyProtection="1">
      <alignment horizontal="center" vertical="center" wrapText="1"/>
    </xf>
    <xf numFmtId="49" fontId="29" fillId="4" borderId="0" xfId="1" quotePrefix="1" applyNumberFormat="1" applyFont="1" applyFill="1" applyBorder="1" applyAlignment="1">
      <alignment horizontal="center" vertical="center"/>
    </xf>
    <xf numFmtId="49" fontId="29" fillId="4" borderId="0" xfId="1" applyNumberFormat="1" applyFont="1" applyFill="1" applyBorder="1" applyAlignment="1">
      <alignment horizontal="center" vertical="center"/>
    </xf>
    <xf numFmtId="0" fontId="31" fillId="2" borderId="0" xfId="1" applyFont="1" applyFill="1" applyBorder="1" applyAlignment="1" applyProtection="1">
      <alignment horizontal="left" vertical="center" wrapText="1"/>
    </xf>
    <xf numFmtId="0" fontId="24" fillId="6" borderId="2" xfId="1" applyFont="1" applyFill="1" applyBorder="1" applyAlignment="1">
      <alignment horizontal="center" vertical="center" wrapText="1"/>
    </xf>
    <xf numFmtId="0" fontId="23" fillId="4" borderId="2" xfId="1" applyFont="1" applyFill="1" applyBorder="1" applyAlignment="1">
      <alignment horizontal="center" vertical="center"/>
    </xf>
    <xf numFmtId="0" fontId="26" fillId="2" borderId="0" xfId="1" applyFont="1" applyFill="1" applyBorder="1" applyAlignment="1">
      <alignment horizontal="left" vertical="center"/>
    </xf>
    <xf numFmtId="0" fontId="24" fillId="6" borderId="4" xfId="1" applyFont="1" applyFill="1" applyBorder="1" applyAlignment="1">
      <alignment horizontal="center" vertical="center" wrapText="1"/>
    </xf>
    <xf numFmtId="0" fontId="24" fillId="6" borderId="5" xfId="1" applyFont="1" applyFill="1" applyBorder="1" applyAlignment="1">
      <alignment horizontal="center" vertical="center" wrapText="1"/>
    </xf>
    <xf numFmtId="0" fontId="28" fillId="2" borderId="0" xfId="1" applyFont="1" applyFill="1" applyBorder="1" applyAlignment="1">
      <alignment horizontal="left" vertical="center" wrapText="1"/>
    </xf>
    <xf numFmtId="0" fontId="26" fillId="2" borderId="0" xfId="1" applyFont="1" applyFill="1" applyBorder="1" applyAlignment="1" applyProtection="1">
      <alignment horizontal="left" vertical="center" wrapText="1"/>
    </xf>
  </cellXfs>
  <cellStyles count="73">
    <cellStyle name="40% - Énfasis3 2" xfId="55"/>
    <cellStyle name="Euro" xfId="6"/>
    <cellStyle name="Euro 2" xfId="29"/>
    <cellStyle name="Millares" xfId="25" builtinId="3"/>
    <cellStyle name="Millares 2" xfId="7"/>
    <cellStyle name="Millares 2 2" xfId="30"/>
    <cellStyle name="Millares 2 2 2" xfId="62"/>
    <cellStyle name="Millares 2 3" xfId="65"/>
    <cellStyle name="Millares 3" xfId="27"/>
    <cellStyle name="Millares 3 2" xfId="49"/>
    <cellStyle name="Millares 3 3" xfId="67"/>
    <cellStyle name="Millares 4" xfId="31"/>
    <cellStyle name="Millares 4 2" xfId="71"/>
    <cellStyle name="Millares 5" xfId="48"/>
    <cellStyle name="Millares 6" xfId="51"/>
    <cellStyle name="Millares 7" xfId="61"/>
    <cellStyle name="Moneda" xfId="60" builtinId="4"/>
    <cellStyle name="Moneda 2" xfId="8"/>
    <cellStyle name="Moneda 2 2" xfId="17"/>
    <cellStyle name="Moneda 2 2 2" xfId="63"/>
    <cellStyle name="Moneda 2 3" xfId="69"/>
    <cellStyle name="Moneda 3" xfId="18"/>
    <cellStyle name="Moneda 3 2" xfId="72"/>
    <cellStyle name="Moneda 4" xfId="54"/>
    <cellStyle name="Normal" xfId="0" builtinId="0"/>
    <cellStyle name="Normal 10" xfId="32"/>
    <cellStyle name="Normal 11" xfId="33"/>
    <cellStyle name="Normal 12" xfId="46"/>
    <cellStyle name="Normal 12 2" xfId="47"/>
    <cellStyle name="Normal 13" xfId="52"/>
    <cellStyle name="Normal 14" xfId="53"/>
    <cellStyle name="Normal 15" xfId="57"/>
    <cellStyle name="Normal 16" xfId="59"/>
    <cellStyle name="Normal 2" xfId="1"/>
    <cellStyle name="Normal 2 2" xfId="4"/>
    <cellStyle name="Normal 2 2 2" xfId="34"/>
    <cellStyle name="Normal 2 3" xfId="19"/>
    <cellStyle name="Normal 2 4" xfId="35"/>
    <cellStyle name="Normal 2 4 2" xfId="70"/>
    <cellStyle name="Normal 2 5" xfId="56"/>
    <cellStyle name="Normal 2 6" xfId="58"/>
    <cellStyle name="Normal 2 7" xfId="64"/>
    <cellStyle name="Normal 2_DESGLOCE DE FONDOS X MUNICIPIOS AGOSTO 2009" xfId="9"/>
    <cellStyle name="Normal 3" xfId="10"/>
    <cellStyle name="Normal 3 2" xfId="20"/>
    <cellStyle name="Normal 3 3" xfId="36"/>
    <cellStyle name="Normal 3 4" xfId="66"/>
    <cellStyle name="Normal 3_Ingresos Extraordinarios 2009" xfId="21"/>
    <cellStyle name="Normal 4" xfId="22"/>
    <cellStyle name="Normal 4 2" xfId="23"/>
    <cellStyle name="Normal 5" xfId="24"/>
    <cellStyle name="Normal 6" xfId="28"/>
    <cellStyle name="Normal 6 2" xfId="50"/>
    <cellStyle name="Normal 7" xfId="37"/>
    <cellStyle name="Normal 8" xfId="38"/>
    <cellStyle name="Normal 9" xfId="39"/>
    <cellStyle name="Porcentaje 2" xfId="26"/>
    <cellStyle name="Porcentaje 3" xfId="40"/>
    <cellStyle name="Porcentaje 3 2" xfId="68"/>
    <cellStyle name="Porcentaje 4" xfId="41"/>
    <cellStyle name="Porcentual 2" xfId="2"/>
    <cellStyle name="Porcentual 2 2" xfId="11"/>
    <cellStyle name="Porcentual 2 3" xfId="12"/>
    <cellStyle name="Porcentual 2 3 2" xfId="42"/>
    <cellStyle name="Porcentual 3" xfId="3"/>
    <cellStyle name="Porcentual 3 2" xfId="5"/>
    <cellStyle name="Porcentual 4" xfId="13"/>
    <cellStyle name="Porcentual 4 2" xfId="43"/>
    <cellStyle name="Porcentual 5" xfId="14"/>
    <cellStyle name="Porcentual 5 2" xfId="44"/>
    <cellStyle name="Porcentual 6" xfId="15"/>
    <cellStyle name="Porcentual 7" xfId="16"/>
    <cellStyle name="Porcentual 7 2" xfId="45"/>
  </cellStyles>
  <dxfs count="0"/>
  <tableStyles count="0" defaultTableStyle="TableStyleMedium9" defaultPivotStyle="PivotStyleLight16"/>
  <colors>
    <mruColors>
      <color rgb="FF0000FF"/>
      <color rgb="FF74BB7C"/>
      <color rgb="FFB2CB7B"/>
      <color rgb="FFBBD18B"/>
      <color rgb="FFD4DC5A"/>
      <color rgb="FFFF00FF"/>
      <color rgb="FF3399FF"/>
      <color rgb="FFCC6600"/>
      <color rgb="FFFFCC00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361950</xdr:colOff>
      <xdr:row>29</xdr:row>
      <xdr:rowOff>0</xdr:rowOff>
    </xdr:from>
    <xdr:to>
      <xdr:col>5</xdr:col>
      <xdr:colOff>608838</xdr:colOff>
      <xdr:row>29</xdr:row>
      <xdr:rowOff>35220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6477000" y="11306175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29</xdr:row>
      <xdr:rowOff>0</xdr:rowOff>
    </xdr:from>
    <xdr:to>
      <xdr:col>5</xdr:col>
      <xdr:colOff>608838</xdr:colOff>
      <xdr:row>29</xdr:row>
      <xdr:rowOff>35220</xdr:rowOff>
    </xdr:to>
    <xdr:sp macro="" textlink="">
      <xdr:nvSpPr>
        <xdr:cNvPr id="4" name="Text Box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6477000" y="11306175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35217</xdr:rowOff>
    </xdr:to>
    <xdr:sp macro="" textlink="">
      <xdr:nvSpPr>
        <xdr:cNvPr id="5" name="Text Box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6477000" y="103346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35214</xdr:rowOff>
    </xdr:to>
    <xdr:sp macro="" textlink="">
      <xdr:nvSpPr>
        <xdr:cNvPr id="6" name="Text Box 6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6477000" y="97059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35219</xdr:rowOff>
    </xdr:to>
    <xdr:sp macro="" textlink="">
      <xdr:nvSpPr>
        <xdr:cNvPr id="7" name="Text Box 7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6477000" y="90773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35212</xdr:rowOff>
    </xdr:to>
    <xdr:sp macro="" textlink="">
      <xdr:nvSpPr>
        <xdr:cNvPr id="8" name="Text Box 8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32</xdr:row>
      <xdr:rowOff>0</xdr:rowOff>
    </xdr:from>
    <xdr:to>
      <xdr:col>5</xdr:col>
      <xdr:colOff>608838</xdr:colOff>
      <xdr:row>32</xdr:row>
      <xdr:rowOff>34542</xdr:rowOff>
    </xdr:to>
    <xdr:sp macro="" textlink="">
      <xdr:nvSpPr>
        <xdr:cNvPr id="9" name="Text Box 9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6477000" y="11620500"/>
          <a:ext cx="246888" cy="345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35212</xdr:rowOff>
    </xdr:to>
    <xdr:sp macro="" textlink="">
      <xdr:nvSpPr>
        <xdr:cNvPr id="10" name="Text Box 10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35222</xdr:rowOff>
    </xdr:to>
    <xdr:sp macro="" textlink="">
      <xdr:nvSpPr>
        <xdr:cNvPr id="11" name="Text Box 11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12" name="Text Box 14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35214</xdr:rowOff>
    </xdr:to>
    <xdr:sp macro="" textlink="">
      <xdr:nvSpPr>
        <xdr:cNvPr id="14" name="Text Box 17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>
          <a:spLocks noChangeArrowheads="1"/>
        </xdr:cNvSpPr>
      </xdr:nvSpPr>
      <xdr:spPr bwMode="auto">
        <a:xfrm>
          <a:off x="6477000" y="97059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35219</xdr:rowOff>
    </xdr:to>
    <xdr:sp macro="" textlink="">
      <xdr:nvSpPr>
        <xdr:cNvPr id="15" name="Text Box 18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>
          <a:spLocks noChangeArrowheads="1"/>
        </xdr:cNvSpPr>
      </xdr:nvSpPr>
      <xdr:spPr bwMode="auto">
        <a:xfrm>
          <a:off x="6477000" y="90773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35212</xdr:rowOff>
    </xdr:to>
    <xdr:sp macro="" textlink="">
      <xdr:nvSpPr>
        <xdr:cNvPr id="16" name="Text Box 19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35212</xdr:rowOff>
    </xdr:to>
    <xdr:sp macro="" textlink="">
      <xdr:nvSpPr>
        <xdr:cNvPr id="17" name="Text Box 20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35222</xdr:rowOff>
    </xdr:to>
    <xdr:sp macro="" textlink="">
      <xdr:nvSpPr>
        <xdr:cNvPr id="18" name="Text Box 21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35214</xdr:rowOff>
    </xdr:to>
    <xdr:sp macro="" textlink="">
      <xdr:nvSpPr>
        <xdr:cNvPr id="20" name="Text Box 23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>
          <a:spLocks noChangeArrowheads="1"/>
        </xdr:cNvSpPr>
      </xdr:nvSpPr>
      <xdr:spPr bwMode="auto">
        <a:xfrm>
          <a:off x="6477000" y="97059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35219</xdr:rowOff>
    </xdr:to>
    <xdr:sp macro="" textlink="">
      <xdr:nvSpPr>
        <xdr:cNvPr id="22" name="Text Box 25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>
          <a:spLocks noChangeArrowheads="1"/>
        </xdr:cNvSpPr>
      </xdr:nvSpPr>
      <xdr:spPr bwMode="auto">
        <a:xfrm>
          <a:off x="6477000" y="90773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35219</xdr:rowOff>
    </xdr:to>
    <xdr:sp macro="" textlink="">
      <xdr:nvSpPr>
        <xdr:cNvPr id="23" name="Text Box 26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>
          <a:spLocks noChangeArrowheads="1"/>
        </xdr:cNvSpPr>
      </xdr:nvSpPr>
      <xdr:spPr bwMode="auto">
        <a:xfrm>
          <a:off x="6477000" y="90773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35212</xdr:rowOff>
    </xdr:to>
    <xdr:sp macro="" textlink="">
      <xdr:nvSpPr>
        <xdr:cNvPr id="24" name="Text Box 27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35212</xdr:rowOff>
    </xdr:to>
    <xdr:sp macro="" textlink="">
      <xdr:nvSpPr>
        <xdr:cNvPr id="25" name="Text Box 28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35222</xdr:rowOff>
    </xdr:to>
    <xdr:sp macro="" textlink="">
      <xdr:nvSpPr>
        <xdr:cNvPr id="26" name="Text Box 29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27" name="Text Box 31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28" name="Text Box 33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29" name="Text Box 34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30" name="Text Box 3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>
          <a:spLocks noChangeArrowheads="1"/>
        </xdr:cNvSpPr>
      </xdr:nvSpPr>
      <xdr:spPr bwMode="auto">
        <a:xfrm>
          <a:off x="6477000" y="87630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34625</xdr:rowOff>
    </xdr:to>
    <xdr:sp macro="" textlink="">
      <xdr:nvSpPr>
        <xdr:cNvPr id="31" name="Text Box 5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32" name="Text Box 14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>
          <a:spLocks noChangeArrowheads="1"/>
        </xdr:cNvSpPr>
      </xdr:nvSpPr>
      <xdr:spPr bwMode="auto">
        <a:xfrm>
          <a:off x="6477000" y="87630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34625</xdr:rowOff>
    </xdr:to>
    <xdr:sp macro="" textlink="">
      <xdr:nvSpPr>
        <xdr:cNvPr id="33" name="Text Box 16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34625</xdr:rowOff>
    </xdr:to>
    <xdr:sp macro="" textlink="">
      <xdr:nvSpPr>
        <xdr:cNvPr id="34" name="Text Box 22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35" name="Text Box 3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>
          <a:spLocks noChangeArrowheads="1"/>
        </xdr:cNvSpPr>
      </xdr:nvSpPr>
      <xdr:spPr bwMode="auto">
        <a:xfrm>
          <a:off x="6477000" y="87630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36" name="Text Box 33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>
          <a:spLocks noChangeArrowheads="1"/>
        </xdr:cNvSpPr>
      </xdr:nvSpPr>
      <xdr:spPr bwMode="auto">
        <a:xfrm>
          <a:off x="6477000" y="87630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20</xdr:row>
      <xdr:rowOff>0</xdr:rowOff>
    </xdr:from>
    <xdr:to>
      <xdr:col>5</xdr:col>
      <xdr:colOff>608838</xdr:colOff>
      <xdr:row>20</xdr:row>
      <xdr:rowOff>35217</xdr:rowOff>
    </xdr:to>
    <xdr:sp macro="" textlink="">
      <xdr:nvSpPr>
        <xdr:cNvPr id="37" name="Text Box 34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>
          <a:spLocks noChangeArrowheads="1"/>
        </xdr:cNvSpPr>
      </xdr:nvSpPr>
      <xdr:spPr bwMode="auto">
        <a:xfrm>
          <a:off x="6477000" y="87630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38" name="Text Box 8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39" name="Text Box 10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32</xdr:row>
      <xdr:rowOff>0</xdr:rowOff>
    </xdr:from>
    <xdr:to>
      <xdr:col>5</xdr:col>
      <xdr:colOff>608838</xdr:colOff>
      <xdr:row>32</xdr:row>
      <xdr:rowOff>35218</xdr:rowOff>
    </xdr:to>
    <xdr:sp macro="" textlink="">
      <xdr:nvSpPr>
        <xdr:cNvPr id="40" name="Text Box 11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>
          <a:spLocks noChangeArrowheads="1"/>
        </xdr:cNvSpPr>
      </xdr:nvSpPr>
      <xdr:spPr bwMode="auto">
        <a:xfrm>
          <a:off x="6477000" y="116205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41" name="Text Box 19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42" name="Text Box 20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32</xdr:row>
      <xdr:rowOff>0</xdr:rowOff>
    </xdr:from>
    <xdr:to>
      <xdr:col>5</xdr:col>
      <xdr:colOff>608838</xdr:colOff>
      <xdr:row>32</xdr:row>
      <xdr:rowOff>35218</xdr:rowOff>
    </xdr:to>
    <xdr:sp macro="" textlink="">
      <xdr:nvSpPr>
        <xdr:cNvPr id="43" name="Text Box 21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>
          <a:spLocks noChangeArrowheads="1"/>
        </xdr:cNvSpPr>
      </xdr:nvSpPr>
      <xdr:spPr bwMode="auto">
        <a:xfrm>
          <a:off x="6477000" y="116205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44" name="Text Box 27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45" name="Text Box 28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32</xdr:row>
      <xdr:rowOff>0</xdr:rowOff>
    </xdr:from>
    <xdr:to>
      <xdr:col>5</xdr:col>
      <xdr:colOff>608838</xdr:colOff>
      <xdr:row>32</xdr:row>
      <xdr:rowOff>35218</xdr:rowOff>
    </xdr:to>
    <xdr:sp macro="" textlink="">
      <xdr:nvSpPr>
        <xdr:cNvPr id="46" name="Text Box 29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>
          <a:spLocks noChangeArrowheads="1"/>
        </xdr:cNvSpPr>
      </xdr:nvSpPr>
      <xdr:spPr bwMode="auto">
        <a:xfrm>
          <a:off x="6477000" y="116205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361950</xdr:colOff>
      <xdr:row>32</xdr:row>
      <xdr:rowOff>0</xdr:rowOff>
    </xdr:from>
    <xdr:ext cx="246888" cy="35218"/>
    <xdr:sp macro="" textlink="">
      <xdr:nvSpPr>
        <xdr:cNvPr id="47" name="Text Box 11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>
          <a:spLocks noChangeArrowheads="1"/>
        </xdr:cNvSpPr>
      </xdr:nvSpPr>
      <xdr:spPr bwMode="auto">
        <a:xfrm>
          <a:off x="6477000" y="116205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32</xdr:row>
      <xdr:rowOff>0</xdr:rowOff>
    </xdr:from>
    <xdr:ext cx="246888" cy="35218"/>
    <xdr:sp macro="" textlink="">
      <xdr:nvSpPr>
        <xdr:cNvPr id="48" name="Text Box 21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>
          <a:spLocks noChangeArrowheads="1"/>
        </xdr:cNvSpPr>
      </xdr:nvSpPr>
      <xdr:spPr bwMode="auto">
        <a:xfrm>
          <a:off x="6477000" y="116205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32</xdr:row>
      <xdr:rowOff>0</xdr:rowOff>
    </xdr:from>
    <xdr:ext cx="246888" cy="35218"/>
    <xdr:sp macro="" textlink="">
      <xdr:nvSpPr>
        <xdr:cNvPr id="49" name="Text Box 29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>
          <a:spLocks noChangeArrowheads="1"/>
        </xdr:cNvSpPr>
      </xdr:nvSpPr>
      <xdr:spPr bwMode="auto">
        <a:xfrm>
          <a:off x="6477000" y="116205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0</xdr:col>
      <xdr:colOff>116574</xdr:colOff>
      <xdr:row>0</xdr:row>
      <xdr:rowOff>87100</xdr:rowOff>
    </xdr:from>
    <xdr:to>
      <xdr:col>0</xdr:col>
      <xdr:colOff>1437962</xdr:colOff>
      <xdr:row>0</xdr:row>
      <xdr:rowOff>1779199</xdr:rowOff>
    </xdr:to>
    <xdr:pic>
      <xdr:nvPicPr>
        <xdr:cNvPr id="50" name="49 Imagen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574" y="87100"/>
          <a:ext cx="1321388" cy="1692099"/>
        </a:xfrm>
        <a:prstGeom prst="rect">
          <a:avLst/>
        </a:prstGeom>
      </xdr:spPr>
    </xdr:pic>
    <xdr:clientData/>
  </xdr:twoCellAnchor>
  <xdr:twoCellAnchor editAs="oneCell">
    <xdr:from>
      <xdr:col>5</xdr:col>
      <xdr:colOff>361950</xdr:colOff>
      <xdr:row>29</xdr:row>
      <xdr:rowOff>0</xdr:rowOff>
    </xdr:from>
    <xdr:to>
      <xdr:col>5</xdr:col>
      <xdr:colOff>608838</xdr:colOff>
      <xdr:row>29</xdr:row>
      <xdr:rowOff>35220</xdr:rowOff>
    </xdr:to>
    <xdr:sp macro="" textlink="">
      <xdr:nvSpPr>
        <xdr:cNvPr id="52" name="Text Box 2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>
          <a:spLocks noChangeArrowheads="1"/>
        </xdr:cNvSpPr>
      </xdr:nvSpPr>
      <xdr:spPr bwMode="auto">
        <a:xfrm>
          <a:off x="6477000" y="11306175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53" name="Text Box 3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35212</xdr:rowOff>
    </xdr:to>
    <xdr:sp macro="" textlink="">
      <xdr:nvSpPr>
        <xdr:cNvPr id="58" name="Text Box 8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35212</xdr:rowOff>
    </xdr:to>
    <xdr:sp macro="" textlink="">
      <xdr:nvSpPr>
        <xdr:cNvPr id="59" name="Text Box 10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35222</xdr:rowOff>
    </xdr:to>
    <xdr:sp macro="" textlink="">
      <xdr:nvSpPr>
        <xdr:cNvPr id="60" name="Text Box 11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61" name="Text Box 14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76" name="Text Box 31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77" name="Text Box 33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78" name="Text Box 34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34625</xdr:rowOff>
    </xdr:to>
    <xdr:sp macro="" textlink="">
      <xdr:nvSpPr>
        <xdr:cNvPr id="80" name="Text Box 5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34625</xdr:rowOff>
    </xdr:to>
    <xdr:sp macro="" textlink="">
      <xdr:nvSpPr>
        <xdr:cNvPr id="82" name="Text Box 16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34625</xdr:rowOff>
    </xdr:to>
    <xdr:sp macro="" textlink="">
      <xdr:nvSpPr>
        <xdr:cNvPr id="83" name="Text Box 2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93" name="Text Box 3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 txBox="1">
          <a:spLocks noChangeArrowheads="1"/>
        </xdr:cNvSpPr>
      </xdr:nvSpPr>
      <xdr:spPr bwMode="auto">
        <a:xfrm>
          <a:off x="8009164" y="8708571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94" name="Text Box 14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 txBox="1">
          <a:spLocks noChangeArrowheads="1"/>
        </xdr:cNvSpPr>
      </xdr:nvSpPr>
      <xdr:spPr bwMode="auto">
        <a:xfrm>
          <a:off x="8009164" y="8708571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95" name="Text Box 31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 txBox="1">
          <a:spLocks noChangeArrowheads="1"/>
        </xdr:cNvSpPr>
      </xdr:nvSpPr>
      <xdr:spPr bwMode="auto">
        <a:xfrm>
          <a:off x="8009164" y="8708571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96" name="Text Box 33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 txBox="1">
          <a:spLocks noChangeArrowheads="1"/>
        </xdr:cNvSpPr>
      </xdr:nvSpPr>
      <xdr:spPr bwMode="auto">
        <a:xfrm>
          <a:off x="8009164" y="8708571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97" name="Text Box 34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 txBox="1">
          <a:spLocks noChangeArrowheads="1"/>
        </xdr:cNvSpPr>
      </xdr:nvSpPr>
      <xdr:spPr bwMode="auto">
        <a:xfrm>
          <a:off x="8009164" y="8708571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21</xdr:row>
      <xdr:rowOff>0</xdr:rowOff>
    </xdr:from>
    <xdr:ext cx="246888" cy="35217"/>
    <xdr:sp macro="" textlink="">
      <xdr:nvSpPr>
        <xdr:cNvPr id="98" name="Text Box 3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 txBox="1">
          <a:spLocks noChangeArrowheads="1"/>
        </xdr:cNvSpPr>
      </xdr:nvSpPr>
      <xdr:spPr bwMode="auto">
        <a:xfrm>
          <a:off x="8009164" y="8708571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4"/>
    <xdr:sp macro="" textlink="">
      <xdr:nvSpPr>
        <xdr:cNvPr id="103" name="Text Box 6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 txBox="1">
          <a:spLocks noChangeArrowheads="1"/>
        </xdr:cNvSpPr>
      </xdr:nvSpPr>
      <xdr:spPr bwMode="auto">
        <a:xfrm>
          <a:off x="11291888" y="11120438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4"/>
    <xdr:sp macro="" textlink="">
      <xdr:nvSpPr>
        <xdr:cNvPr id="104" name="Text Box 17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 txBox="1">
          <a:spLocks noChangeArrowheads="1"/>
        </xdr:cNvSpPr>
      </xdr:nvSpPr>
      <xdr:spPr bwMode="auto">
        <a:xfrm>
          <a:off x="11291888" y="11120438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4"/>
    <xdr:sp macro="" textlink="">
      <xdr:nvSpPr>
        <xdr:cNvPr id="105" name="Text Box 23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 txBox="1">
          <a:spLocks noChangeArrowheads="1"/>
        </xdr:cNvSpPr>
      </xdr:nvSpPr>
      <xdr:spPr bwMode="auto">
        <a:xfrm>
          <a:off x="11291888" y="11120438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4"/>
    <xdr:sp macro="" textlink="">
      <xdr:nvSpPr>
        <xdr:cNvPr id="106" name="Text Box 24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 txBox="1">
          <a:spLocks noChangeArrowheads="1"/>
        </xdr:cNvSpPr>
      </xdr:nvSpPr>
      <xdr:spPr bwMode="auto">
        <a:xfrm>
          <a:off x="11291888" y="11120438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4"/>
    <xdr:sp macro="" textlink="">
      <xdr:nvSpPr>
        <xdr:cNvPr id="107" name="Text Box 6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 txBox="1">
          <a:spLocks noChangeArrowheads="1"/>
        </xdr:cNvSpPr>
      </xdr:nvSpPr>
      <xdr:spPr bwMode="auto">
        <a:xfrm>
          <a:off x="11291888" y="11120438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6</xdr:col>
      <xdr:colOff>485775</xdr:colOff>
      <xdr:row>23</xdr:row>
      <xdr:rowOff>19050</xdr:rowOff>
    </xdr:from>
    <xdr:to>
      <xdr:col>6</xdr:col>
      <xdr:colOff>732663</xdr:colOff>
      <xdr:row>23</xdr:row>
      <xdr:rowOff>54264</xdr:rowOff>
    </xdr:to>
    <xdr:sp macro="" textlink="">
      <xdr:nvSpPr>
        <xdr:cNvPr id="113" name="Text Box 24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 txBox="1">
          <a:spLocks noChangeArrowheads="1"/>
        </xdr:cNvSpPr>
      </xdr:nvSpPr>
      <xdr:spPr bwMode="auto">
        <a:xfrm>
          <a:off x="8001000" y="137160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twoCellAnchor>
  <xdr:twoCellAnchor editAs="oneCell">
    <xdr:from>
      <xdr:col>6</xdr:col>
      <xdr:colOff>485775</xdr:colOff>
      <xdr:row>25</xdr:row>
      <xdr:rowOff>19050</xdr:rowOff>
    </xdr:from>
    <xdr:to>
      <xdr:col>6</xdr:col>
      <xdr:colOff>732663</xdr:colOff>
      <xdr:row>25</xdr:row>
      <xdr:rowOff>54264</xdr:rowOff>
    </xdr:to>
    <xdr:sp macro="" textlink="">
      <xdr:nvSpPr>
        <xdr:cNvPr id="114" name="Text Box 24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>
          <a:spLocks noChangeArrowheads="1"/>
        </xdr:cNvSpPr>
      </xdr:nvSpPr>
      <xdr:spPr bwMode="auto">
        <a:xfrm>
          <a:off x="8001000" y="11239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twoCellAnchor>
  <xdr:twoCellAnchor editAs="oneCell">
    <xdr:from>
      <xdr:col>6</xdr:col>
      <xdr:colOff>476250</xdr:colOff>
      <xdr:row>23</xdr:row>
      <xdr:rowOff>0</xdr:rowOff>
    </xdr:from>
    <xdr:to>
      <xdr:col>6</xdr:col>
      <xdr:colOff>723138</xdr:colOff>
      <xdr:row>23</xdr:row>
      <xdr:rowOff>35214</xdr:rowOff>
    </xdr:to>
    <xdr:sp macro="" textlink="">
      <xdr:nvSpPr>
        <xdr:cNvPr id="115" name="Text Box 2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>
          <a:spLocks noChangeArrowheads="1"/>
        </xdr:cNvSpPr>
      </xdr:nvSpPr>
      <xdr:spPr bwMode="auto">
        <a:xfrm>
          <a:off x="7991475" y="110490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6</xdr:col>
      <xdr:colOff>485775</xdr:colOff>
      <xdr:row>27</xdr:row>
      <xdr:rowOff>19050</xdr:rowOff>
    </xdr:from>
    <xdr:ext cx="246888" cy="35214"/>
    <xdr:sp macro="" textlink="">
      <xdr:nvSpPr>
        <xdr:cNvPr id="116" name="Text Box 24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>
          <a:spLocks noChangeArrowheads="1"/>
        </xdr:cNvSpPr>
      </xdr:nvSpPr>
      <xdr:spPr bwMode="auto">
        <a:xfrm>
          <a:off x="12249150" y="112109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oneCellAnchor>
  <xdr:oneCellAnchor>
    <xdr:from>
      <xdr:col>6</xdr:col>
      <xdr:colOff>485775</xdr:colOff>
      <xdr:row>28</xdr:row>
      <xdr:rowOff>19050</xdr:rowOff>
    </xdr:from>
    <xdr:ext cx="246888" cy="35214"/>
    <xdr:sp macro="" textlink="">
      <xdr:nvSpPr>
        <xdr:cNvPr id="117" name="Text Box 24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>
          <a:spLocks noChangeArrowheads="1"/>
        </xdr:cNvSpPr>
      </xdr:nvSpPr>
      <xdr:spPr bwMode="auto">
        <a:xfrm>
          <a:off x="12249150" y="112109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oneCellAnchor>
  <xdr:oneCellAnchor>
    <xdr:from>
      <xdr:col>3</xdr:col>
      <xdr:colOff>476250</xdr:colOff>
      <xdr:row>23</xdr:row>
      <xdr:rowOff>0</xdr:rowOff>
    </xdr:from>
    <xdr:ext cx="246888" cy="35214"/>
    <xdr:sp macro="" textlink="">
      <xdr:nvSpPr>
        <xdr:cNvPr id="79" name="Text Box 24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 txBox="1">
          <a:spLocks noChangeArrowheads="1"/>
        </xdr:cNvSpPr>
      </xdr:nvSpPr>
      <xdr:spPr bwMode="auto">
        <a:xfrm>
          <a:off x="8286750" y="41243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361950</xdr:colOff>
      <xdr:row>23</xdr:row>
      <xdr:rowOff>0</xdr:rowOff>
    </xdr:from>
    <xdr:ext cx="246888" cy="35217"/>
    <xdr:sp macro="" textlink="">
      <xdr:nvSpPr>
        <xdr:cNvPr id="81" name="Text Box 3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 txBox="1">
          <a:spLocks noChangeArrowheads="1"/>
        </xdr:cNvSpPr>
      </xdr:nvSpPr>
      <xdr:spPr bwMode="auto">
        <a:xfrm>
          <a:off x="7105650" y="41243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361950</xdr:colOff>
      <xdr:row>23</xdr:row>
      <xdr:rowOff>0</xdr:rowOff>
    </xdr:from>
    <xdr:ext cx="246888" cy="35217"/>
    <xdr:sp macro="" textlink="">
      <xdr:nvSpPr>
        <xdr:cNvPr id="84" name="Text Box 14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 txBox="1">
          <a:spLocks noChangeArrowheads="1"/>
        </xdr:cNvSpPr>
      </xdr:nvSpPr>
      <xdr:spPr bwMode="auto">
        <a:xfrm>
          <a:off x="7105650" y="41243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361950</xdr:colOff>
      <xdr:row>23</xdr:row>
      <xdr:rowOff>0</xdr:rowOff>
    </xdr:from>
    <xdr:ext cx="246888" cy="35217"/>
    <xdr:sp macro="" textlink="">
      <xdr:nvSpPr>
        <xdr:cNvPr id="85" name="Text Box 31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 txBox="1">
          <a:spLocks noChangeArrowheads="1"/>
        </xdr:cNvSpPr>
      </xdr:nvSpPr>
      <xdr:spPr bwMode="auto">
        <a:xfrm>
          <a:off x="7105650" y="41243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361950</xdr:colOff>
      <xdr:row>23</xdr:row>
      <xdr:rowOff>0</xdr:rowOff>
    </xdr:from>
    <xdr:ext cx="246888" cy="35217"/>
    <xdr:sp macro="" textlink="">
      <xdr:nvSpPr>
        <xdr:cNvPr id="86" name="Text Box 33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 txBox="1">
          <a:spLocks noChangeArrowheads="1"/>
        </xdr:cNvSpPr>
      </xdr:nvSpPr>
      <xdr:spPr bwMode="auto">
        <a:xfrm>
          <a:off x="7105650" y="41243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28</xdr:row>
      <xdr:rowOff>0</xdr:rowOff>
    </xdr:from>
    <xdr:ext cx="246888" cy="35217"/>
    <xdr:sp macro="" textlink="">
      <xdr:nvSpPr>
        <xdr:cNvPr id="88" name="Text Box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10434638" y="12501563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485775</xdr:colOff>
      <xdr:row>28</xdr:row>
      <xdr:rowOff>0</xdr:rowOff>
    </xdr:from>
    <xdr:ext cx="246888" cy="35214"/>
    <xdr:sp macro="" textlink="">
      <xdr:nvSpPr>
        <xdr:cNvPr id="89" name="Text Box 24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>
          <a:spLocks noChangeArrowheads="1"/>
        </xdr:cNvSpPr>
      </xdr:nvSpPr>
      <xdr:spPr bwMode="auto">
        <a:xfrm>
          <a:off x="12630150" y="12520613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oneCellAnchor>
  <xdr:oneCellAnchor>
    <xdr:from>
      <xdr:col>5</xdr:col>
      <xdr:colOff>361950</xdr:colOff>
      <xdr:row>31</xdr:row>
      <xdr:rowOff>0</xdr:rowOff>
    </xdr:from>
    <xdr:ext cx="246888" cy="35217"/>
    <xdr:sp macro="" textlink="">
      <xdr:nvSpPr>
        <xdr:cNvPr id="87" name="Text Box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10434638" y="12692063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485775</xdr:colOff>
      <xdr:row>31</xdr:row>
      <xdr:rowOff>19050</xdr:rowOff>
    </xdr:from>
    <xdr:ext cx="246888" cy="35214"/>
    <xdr:sp macro="" textlink="">
      <xdr:nvSpPr>
        <xdr:cNvPr id="90" name="Text Box 24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>
          <a:spLocks noChangeArrowheads="1"/>
        </xdr:cNvSpPr>
      </xdr:nvSpPr>
      <xdr:spPr bwMode="auto">
        <a:xfrm>
          <a:off x="12630150" y="12711113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6">
    <tabColor rgb="FFFFFF00"/>
    <pageSetUpPr fitToPage="1"/>
  </sheetPr>
  <dimension ref="A1:AM49"/>
  <sheetViews>
    <sheetView tabSelected="1" zoomScale="40" zoomScaleNormal="40" zoomScaleSheetLayoutView="40" workbookViewId="0">
      <selection activeCell="F13" sqref="F13"/>
    </sheetView>
  </sheetViews>
  <sheetFormatPr baseColWidth="10" defaultRowHeight="18.75"/>
  <cols>
    <col min="1" max="1" width="36.140625" style="1" customWidth="1"/>
    <col min="2" max="2" width="29.5703125" style="1" customWidth="1"/>
    <col min="3" max="3" width="25.42578125" style="1" customWidth="1"/>
    <col min="4" max="4" width="24.7109375" style="1" customWidth="1"/>
    <col min="5" max="5" width="35.28515625" style="1" customWidth="1"/>
    <col min="6" max="6" width="31.140625" style="1" customWidth="1"/>
    <col min="7" max="7" width="38.42578125" style="1" customWidth="1"/>
    <col min="8" max="8" width="28.5703125" style="1" customWidth="1"/>
    <col min="9" max="9" width="38.5703125" style="1" customWidth="1"/>
    <col min="10" max="10" width="37.28515625" style="1" customWidth="1"/>
    <col min="11" max="11" width="29.140625" style="1" customWidth="1"/>
    <col min="12" max="13" width="25.85546875" style="1" customWidth="1"/>
    <col min="14" max="14" width="31" style="1" customWidth="1"/>
    <col min="15" max="15" width="11.42578125" style="1"/>
    <col min="16" max="16" width="25.28515625" style="34" customWidth="1"/>
    <col min="17" max="39" width="11.42578125" style="1"/>
    <col min="40" max="16384" width="11.42578125" style="2"/>
  </cols>
  <sheetData>
    <row r="1" spans="1:39" ht="151.5" customHeight="1" thickBot="1">
      <c r="A1" s="52" t="s">
        <v>39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</row>
    <row r="2" spans="1:39" s="3" customFormat="1" ht="63.75" customHeight="1" thickBot="1">
      <c r="A2" s="57" t="s">
        <v>29</v>
      </c>
      <c r="B2" s="57" t="s">
        <v>30</v>
      </c>
      <c r="C2" s="57" t="s">
        <v>18</v>
      </c>
      <c r="D2" s="57"/>
      <c r="E2" s="57" t="s">
        <v>23</v>
      </c>
      <c r="F2" s="57" t="s">
        <v>19</v>
      </c>
      <c r="G2" s="57" t="s">
        <v>20</v>
      </c>
      <c r="H2" s="57" t="s">
        <v>21</v>
      </c>
      <c r="I2" s="57" t="s">
        <v>24</v>
      </c>
      <c r="J2" s="57" t="s">
        <v>25</v>
      </c>
      <c r="K2" s="57" t="s">
        <v>22</v>
      </c>
      <c r="L2" s="60" t="s">
        <v>31</v>
      </c>
      <c r="M2" s="60" t="s">
        <v>37</v>
      </c>
      <c r="N2" s="58" t="s">
        <v>26</v>
      </c>
      <c r="P2" s="34"/>
    </row>
    <row r="3" spans="1:39" s="3" customFormat="1" ht="43.5" customHeight="1" thickBot="1">
      <c r="A3" s="57"/>
      <c r="B3" s="57"/>
      <c r="C3" s="37">
        <v>0.7</v>
      </c>
      <c r="D3" s="37" t="s">
        <v>36</v>
      </c>
      <c r="E3" s="57"/>
      <c r="F3" s="57"/>
      <c r="G3" s="57"/>
      <c r="H3" s="57"/>
      <c r="I3" s="57"/>
      <c r="J3" s="57"/>
      <c r="K3" s="57"/>
      <c r="L3" s="61"/>
      <c r="M3" s="61"/>
      <c r="N3" s="58"/>
      <c r="P3" s="34"/>
    </row>
    <row r="4" spans="1:39" ht="29.25" customHeight="1" thickBot="1">
      <c r="A4" s="4" t="s">
        <v>9</v>
      </c>
      <c r="B4" s="38">
        <v>4229659.28</v>
      </c>
      <c r="C4" s="38">
        <v>1019393.49</v>
      </c>
      <c r="D4" s="38">
        <v>116022.29</v>
      </c>
      <c r="E4" s="38">
        <v>28803.22</v>
      </c>
      <c r="F4" s="38">
        <v>0</v>
      </c>
      <c r="G4" s="38">
        <v>37278.449999999997</v>
      </c>
      <c r="H4" s="38">
        <v>177261.82</v>
      </c>
      <c r="I4" s="38">
        <v>68957.25</v>
      </c>
      <c r="J4" s="38">
        <v>10293.719999999999</v>
      </c>
      <c r="K4" s="38">
        <v>1858048.3</v>
      </c>
      <c r="L4" s="38">
        <v>409173</v>
      </c>
      <c r="M4" s="38">
        <v>4448.28</v>
      </c>
      <c r="N4" s="39">
        <f>SUM(B4:M4)</f>
        <v>7959339.1000000006</v>
      </c>
      <c r="P4" s="35"/>
      <c r="Q4" s="5"/>
    </row>
    <row r="5" spans="1:39" ht="29.25" customHeight="1" thickBot="1">
      <c r="A5" s="6" t="s">
        <v>1</v>
      </c>
      <c r="B5" s="40">
        <v>5809654.0999999996</v>
      </c>
      <c r="C5" s="40">
        <v>1400189.27</v>
      </c>
      <c r="D5" s="40">
        <v>148743.79</v>
      </c>
      <c r="E5" s="40">
        <v>39562.699999999997</v>
      </c>
      <c r="F5" s="40">
        <v>0</v>
      </c>
      <c r="G5" s="40">
        <v>51203.87</v>
      </c>
      <c r="H5" s="40">
        <v>243036.42</v>
      </c>
      <c r="I5" s="40">
        <v>139317.60999999999</v>
      </c>
      <c r="J5" s="40">
        <v>14138.96</v>
      </c>
      <c r="K5" s="40">
        <v>2663118.04</v>
      </c>
      <c r="L5" s="40">
        <v>274751</v>
      </c>
      <c r="M5" s="40">
        <v>7006.83</v>
      </c>
      <c r="N5" s="39">
        <f t="shared" ref="N5:N14" si="0">SUM(B5:M5)</f>
        <v>10790722.59</v>
      </c>
      <c r="P5" s="35"/>
      <c r="Q5" s="5"/>
    </row>
    <row r="6" spans="1:39" ht="29.25" customHeight="1" thickBot="1">
      <c r="A6" s="4" t="s">
        <v>2</v>
      </c>
      <c r="B6" s="38">
        <v>23247060.620000001</v>
      </c>
      <c r="C6" s="38">
        <v>5602792.2400000002</v>
      </c>
      <c r="D6" s="38">
        <v>745276.42</v>
      </c>
      <c r="E6" s="38">
        <v>158308.32</v>
      </c>
      <c r="F6" s="38">
        <v>0</v>
      </c>
      <c r="G6" s="38">
        <v>204889.91</v>
      </c>
      <c r="H6" s="38">
        <v>877954.15</v>
      </c>
      <c r="I6" s="38">
        <v>801844.89</v>
      </c>
      <c r="J6" s="38">
        <v>56576.37</v>
      </c>
      <c r="K6" s="38">
        <v>9620300.2599999998</v>
      </c>
      <c r="L6" s="38">
        <v>5645949</v>
      </c>
      <c r="M6" s="38">
        <v>27619.42</v>
      </c>
      <c r="N6" s="39">
        <f t="shared" si="0"/>
        <v>46988571.600000001</v>
      </c>
      <c r="P6" s="35"/>
      <c r="Q6" s="5"/>
    </row>
    <row r="7" spans="1:39" ht="29.25" customHeight="1" thickBot="1">
      <c r="A7" s="6" t="s">
        <v>10</v>
      </c>
      <c r="B7" s="40">
        <v>5475828.5899999999</v>
      </c>
      <c r="C7" s="40">
        <v>1319733.73</v>
      </c>
      <c r="D7" s="40">
        <v>108670.23</v>
      </c>
      <c r="E7" s="40">
        <v>37289.410000000003</v>
      </c>
      <c r="F7" s="40">
        <v>0</v>
      </c>
      <c r="G7" s="40">
        <v>48261.67</v>
      </c>
      <c r="H7" s="40">
        <v>224009.8</v>
      </c>
      <c r="I7" s="40">
        <v>107409.22</v>
      </c>
      <c r="J7" s="40">
        <v>13326.53</v>
      </c>
      <c r="K7" s="40">
        <v>2361324.9900000002</v>
      </c>
      <c r="L7" s="40">
        <v>785386</v>
      </c>
      <c r="M7" s="40">
        <v>5854.83</v>
      </c>
      <c r="N7" s="39">
        <f t="shared" si="0"/>
        <v>10487095.000000002</v>
      </c>
      <c r="P7" s="35"/>
      <c r="Q7" s="5"/>
    </row>
    <row r="8" spans="1:39" ht="29.25" customHeight="1" thickBot="1">
      <c r="A8" s="4" t="s">
        <v>12</v>
      </c>
      <c r="B8" s="38">
        <v>21680372.359999999</v>
      </c>
      <c r="C8" s="38">
        <v>5225203.4800000004</v>
      </c>
      <c r="D8" s="38">
        <v>672676.6</v>
      </c>
      <c r="E8" s="38">
        <v>147639.46000000002</v>
      </c>
      <c r="F8" s="38">
        <v>0</v>
      </c>
      <c r="G8" s="38">
        <v>191081.77</v>
      </c>
      <c r="H8" s="38">
        <v>843388.78</v>
      </c>
      <c r="I8" s="38">
        <v>732582.65</v>
      </c>
      <c r="J8" s="38">
        <v>52763.519999999997</v>
      </c>
      <c r="K8" s="38">
        <v>9555756.4600000009</v>
      </c>
      <c r="L8" s="38">
        <v>7002039</v>
      </c>
      <c r="M8" s="38">
        <v>24459.39</v>
      </c>
      <c r="N8" s="39">
        <f t="shared" si="0"/>
        <v>46127963.469999999</v>
      </c>
      <c r="P8" s="35"/>
      <c r="Q8" s="5"/>
    </row>
    <row r="9" spans="1:39" ht="29.25" customHeight="1" thickBot="1">
      <c r="A9" s="6" t="s">
        <v>3</v>
      </c>
      <c r="B9" s="40">
        <v>8680656.2100000009</v>
      </c>
      <c r="C9" s="40">
        <v>2092131.73</v>
      </c>
      <c r="D9" s="40">
        <v>2326.5599999999977</v>
      </c>
      <c r="E9" s="40">
        <v>59113.71</v>
      </c>
      <c r="F9" s="40">
        <v>0</v>
      </c>
      <c r="G9" s="40">
        <v>76507.69</v>
      </c>
      <c r="H9" s="40">
        <v>331866.93</v>
      </c>
      <c r="I9" s="40">
        <v>211940.55</v>
      </c>
      <c r="J9" s="40">
        <v>21126.11</v>
      </c>
      <c r="K9" s="40">
        <v>4284150.82</v>
      </c>
      <c r="L9" s="40">
        <v>1024281</v>
      </c>
      <c r="M9" s="40">
        <v>10074.49</v>
      </c>
      <c r="N9" s="39">
        <f t="shared" si="0"/>
        <v>16794175.800000001</v>
      </c>
      <c r="P9" s="35"/>
      <c r="Q9" s="5"/>
    </row>
    <row r="10" spans="1:39" ht="29.25" customHeight="1" thickBot="1">
      <c r="A10" s="4" t="s">
        <v>4</v>
      </c>
      <c r="B10" s="38">
        <v>6586709.3300000001</v>
      </c>
      <c r="C10" s="38">
        <v>1587467.96</v>
      </c>
      <c r="D10" s="38">
        <v>139292.03</v>
      </c>
      <c r="E10" s="38">
        <v>44854.31</v>
      </c>
      <c r="F10" s="38">
        <v>0</v>
      </c>
      <c r="G10" s="38">
        <v>58052.51</v>
      </c>
      <c r="H10" s="38">
        <v>257981.97</v>
      </c>
      <c r="I10" s="38">
        <v>138804.94</v>
      </c>
      <c r="J10" s="38">
        <v>16030.07</v>
      </c>
      <c r="K10" s="38">
        <v>2610913.67</v>
      </c>
      <c r="L10" s="38">
        <v>475747</v>
      </c>
      <c r="M10" s="38">
        <v>7190.31</v>
      </c>
      <c r="N10" s="39">
        <f t="shared" si="0"/>
        <v>11923044.100000001</v>
      </c>
      <c r="P10" s="35"/>
      <c r="Q10" s="5"/>
    </row>
    <row r="11" spans="1:39" ht="29.25" customHeight="1" thickBot="1">
      <c r="A11" s="6" t="s">
        <v>5</v>
      </c>
      <c r="B11" s="40">
        <v>4120958.67</v>
      </c>
      <c r="C11" s="40">
        <v>993195.47</v>
      </c>
      <c r="D11" s="40">
        <v>83101.89</v>
      </c>
      <c r="E11" s="40">
        <v>28062.99</v>
      </c>
      <c r="F11" s="40">
        <v>0</v>
      </c>
      <c r="G11" s="40">
        <v>36320.410000000003</v>
      </c>
      <c r="H11" s="40">
        <v>165034.97</v>
      </c>
      <c r="I11" s="40">
        <v>75814.080000000002</v>
      </c>
      <c r="J11" s="40">
        <v>10029.18</v>
      </c>
      <c r="K11" s="40">
        <v>1779335.7</v>
      </c>
      <c r="L11" s="40">
        <v>0</v>
      </c>
      <c r="M11" s="40">
        <v>4703.6499999999996</v>
      </c>
      <c r="N11" s="39">
        <f t="shared" si="0"/>
        <v>7296557.0099999998</v>
      </c>
      <c r="P11" s="35"/>
      <c r="Q11" s="5"/>
    </row>
    <row r="12" spans="1:39" ht="29.25" customHeight="1" thickBot="1">
      <c r="A12" s="4" t="s">
        <v>6</v>
      </c>
      <c r="B12" s="38">
        <v>5099586.99</v>
      </c>
      <c r="C12" s="38">
        <v>1229055.45</v>
      </c>
      <c r="D12" s="38">
        <v>102630.28</v>
      </c>
      <c r="E12" s="38">
        <v>34727.269999999997</v>
      </c>
      <c r="F12" s="38">
        <v>0</v>
      </c>
      <c r="G12" s="38">
        <v>44945.63</v>
      </c>
      <c r="H12" s="38">
        <v>191994.77</v>
      </c>
      <c r="I12" s="38">
        <v>96527.85</v>
      </c>
      <c r="J12" s="38">
        <v>12410.86</v>
      </c>
      <c r="K12" s="38">
        <v>2332852.63</v>
      </c>
      <c r="L12" s="38">
        <v>451197</v>
      </c>
      <c r="M12" s="38">
        <v>5510.9</v>
      </c>
      <c r="N12" s="39">
        <f t="shared" si="0"/>
        <v>9601439.6300000008</v>
      </c>
      <c r="P12" s="35"/>
      <c r="Q12" s="5"/>
    </row>
    <row r="13" spans="1:39" ht="29.25" customHeight="1" thickBot="1">
      <c r="A13" s="6" t="s">
        <v>7</v>
      </c>
      <c r="B13" s="40">
        <v>4952077.6100000003</v>
      </c>
      <c r="C13" s="40">
        <v>1193504.0900000001</v>
      </c>
      <c r="D13" s="40">
        <v>21539.61</v>
      </c>
      <c r="E13" s="40">
        <v>33722.76</v>
      </c>
      <c r="F13" s="40">
        <v>0</v>
      </c>
      <c r="G13" s="40">
        <v>43645.55</v>
      </c>
      <c r="H13" s="40">
        <v>172404.02</v>
      </c>
      <c r="I13" s="40">
        <v>21331.919999999998</v>
      </c>
      <c r="J13" s="40">
        <v>12051.87</v>
      </c>
      <c r="K13" s="40">
        <v>2185704.89</v>
      </c>
      <c r="L13" s="40">
        <v>538893</v>
      </c>
      <c r="M13" s="40">
        <v>2677.87</v>
      </c>
      <c r="N13" s="39">
        <f t="shared" si="0"/>
        <v>9177553.1899999995</v>
      </c>
      <c r="P13" s="35"/>
      <c r="Q13" s="5"/>
    </row>
    <row r="14" spans="1:39" ht="29.25" customHeight="1" thickBot="1">
      <c r="A14" s="4" t="s">
        <v>8</v>
      </c>
      <c r="B14" s="38">
        <v>3518924.7999999998</v>
      </c>
      <c r="C14" s="38">
        <v>848098.81</v>
      </c>
      <c r="D14" s="38">
        <v>30537.52</v>
      </c>
      <c r="E14" s="38">
        <v>23963.25</v>
      </c>
      <c r="F14" s="38">
        <v>0</v>
      </c>
      <c r="G14" s="38">
        <v>31014.34</v>
      </c>
      <c r="H14" s="38">
        <v>128759.81</v>
      </c>
      <c r="I14" s="38">
        <v>25860.240000000002</v>
      </c>
      <c r="J14" s="38">
        <v>8564.01</v>
      </c>
      <c r="K14" s="38">
        <v>1307160.32</v>
      </c>
      <c r="L14" s="38">
        <v>182273</v>
      </c>
      <c r="M14" s="38">
        <v>2832.03</v>
      </c>
      <c r="N14" s="39">
        <f t="shared" si="0"/>
        <v>6107988.129999999</v>
      </c>
      <c r="P14" s="35"/>
      <c r="Q14" s="5"/>
    </row>
    <row r="15" spans="1:39" s="9" customFormat="1" ht="42.75" customHeight="1" thickBot="1">
      <c r="A15" s="7" t="s">
        <v>11</v>
      </c>
      <c r="B15" s="42">
        <f>SUM(B4:B14)</f>
        <v>93401488.559999987</v>
      </c>
      <c r="C15" s="42">
        <f>SUM(C4:C14)</f>
        <v>22510765.719999999</v>
      </c>
      <c r="D15" s="42">
        <f>SUM(D4:D14)</f>
        <v>2170817.2199999997</v>
      </c>
      <c r="E15" s="42">
        <f t="shared" ref="E15:M15" si="1">SUM(E4:E14)</f>
        <v>636047.40000000014</v>
      </c>
      <c r="F15" s="42">
        <f t="shared" si="1"/>
        <v>0</v>
      </c>
      <c r="G15" s="42">
        <f t="shared" si="1"/>
        <v>823201.79999999993</v>
      </c>
      <c r="H15" s="42">
        <f t="shared" si="1"/>
        <v>3613693.4400000009</v>
      </c>
      <c r="I15" s="42">
        <f t="shared" si="1"/>
        <v>2420391.2000000007</v>
      </c>
      <c r="J15" s="42">
        <f t="shared" si="1"/>
        <v>227311.2</v>
      </c>
      <c r="K15" s="42">
        <f t="shared" si="1"/>
        <v>40558666.080000006</v>
      </c>
      <c r="L15" s="42">
        <f t="shared" si="1"/>
        <v>16789689</v>
      </c>
      <c r="M15" s="42">
        <f t="shared" si="1"/>
        <v>102377.99999999999</v>
      </c>
      <c r="N15" s="42">
        <f>SUM(N4:N14)</f>
        <v>183254449.61999997</v>
      </c>
      <c r="O15" s="8"/>
      <c r="P15" s="35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</row>
    <row r="16" spans="1:39" ht="27" customHeight="1">
      <c r="A16" s="59" t="s">
        <v>27</v>
      </c>
      <c r="B16" s="59"/>
      <c r="C16" s="59"/>
      <c r="D16" s="59"/>
      <c r="E16" s="59"/>
      <c r="F16" s="59"/>
      <c r="G16" s="59"/>
      <c r="H16" s="59"/>
      <c r="I16" s="59"/>
      <c r="J16" s="59"/>
      <c r="K16" s="59"/>
      <c r="L16" s="31"/>
      <c r="M16" s="50"/>
    </row>
    <row r="17" spans="1:39" ht="27" customHeight="1">
      <c r="A17" s="62" t="s">
        <v>41</v>
      </c>
      <c r="B17" s="62"/>
      <c r="C17" s="62"/>
      <c r="D17" s="62"/>
      <c r="E17" s="62"/>
      <c r="F17" s="62"/>
      <c r="G17" s="62"/>
      <c r="H17" s="62"/>
      <c r="I17" s="62"/>
      <c r="J17" s="62"/>
      <c r="K17" s="62"/>
      <c r="L17" s="62"/>
      <c r="M17" s="62"/>
      <c r="N17" s="62"/>
    </row>
    <row r="18" spans="1:39" s="46" customFormat="1" ht="33" customHeight="1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</row>
    <row r="19" spans="1:39" s="10" customFormat="1" ht="24.75" customHeight="1">
      <c r="A19" s="54" t="s">
        <v>40</v>
      </c>
      <c r="B19" s="55"/>
      <c r="C19" s="55"/>
      <c r="D19" s="13"/>
      <c r="E19" s="14" t="s">
        <v>16</v>
      </c>
      <c r="F19" s="15"/>
      <c r="G19" s="14" t="s">
        <v>0</v>
      </c>
      <c r="H19" s="16"/>
      <c r="I19" s="16"/>
      <c r="J19" s="17"/>
      <c r="K19" s="17"/>
      <c r="L19" s="17"/>
      <c r="M19" s="17"/>
      <c r="N19" s="17"/>
      <c r="O19" s="12"/>
      <c r="P19" s="34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</row>
    <row r="20" spans="1:39" s="10" customFormat="1" ht="24.75" customHeight="1">
      <c r="A20" s="56" t="s">
        <v>17</v>
      </c>
      <c r="B20" s="56"/>
      <c r="C20" s="56"/>
      <c r="D20" s="18"/>
      <c r="E20" s="43">
        <v>389172869</v>
      </c>
      <c r="F20" s="19" t="s">
        <v>13</v>
      </c>
      <c r="G20" s="43">
        <f>ROUND(E20*0.24,2)</f>
        <v>93401488.560000002</v>
      </c>
      <c r="H20" s="51"/>
      <c r="I20" s="11"/>
      <c r="J20" s="12"/>
      <c r="K20" s="12"/>
      <c r="L20" s="12"/>
      <c r="M20" s="12"/>
      <c r="N20" s="12"/>
      <c r="O20" s="12"/>
      <c r="P20" s="34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</row>
    <row r="21" spans="1:39" s="10" customFormat="1" ht="24.75" customHeight="1">
      <c r="A21" s="56" t="s">
        <v>32</v>
      </c>
      <c r="B21" s="56"/>
      <c r="C21" s="56"/>
      <c r="D21" s="18"/>
      <c r="E21" s="43">
        <v>22510765.719999999</v>
      </c>
      <c r="F21" s="19" t="s">
        <v>15</v>
      </c>
      <c r="G21" s="43">
        <f>E21</f>
        <v>22510765.719999999</v>
      </c>
      <c r="H21" s="51"/>
      <c r="I21" s="11"/>
      <c r="J21" s="12"/>
      <c r="K21" s="12"/>
      <c r="L21" s="12"/>
      <c r="M21" s="12"/>
      <c r="N21" s="12"/>
      <c r="O21" s="12"/>
      <c r="P21" s="34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</row>
    <row r="22" spans="1:39" s="10" customFormat="1" ht="26.25" customHeight="1">
      <c r="A22" s="56" t="s">
        <v>28</v>
      </c>
      <c r="B22" s="56"/>
      <c r="C22" s="56"/>
      <c r="D22" s="18"/>
      <c r="E22" s="43">
        <v>2356915.14</v>
      </c>
      <c r="F22" s="19" t="s">
        <v>15</v>
      </c>
      <c r="G22" s="43">
        <f>E22</f>
        <v>2356915.14</v>
      </c>
      <c r="H22" s="51"/>
      <c r="I22" s="11"/>
      <c r="J22" s="12"/>
      <c r="K22" s="12"/>
      <c r="L22" s="12"/>
      <c r="M22" s="12"/>
      <c r="N22" s="12"/>
      <c r="O22" s="12"/>
      <c r="P22" s="34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</row>
    <row r="23" spans="1:39" s="10" customFormat="1" ht="68.25" customHeight="1">
      <c r="A23" s="56" t="s">
        <v>38</v>
      </c>
      <c r="B23" s="56"/>
      <c r="C23" s="56"/>
      <c r="D23" s="47"/>
      <c r="E23" s="48">
        <v>-186097.92000000001</v>
      </c>
      <c r="F23" s="19"/>
      <c r="G23" s="48">
        <f>E23</f>
        <v>-186097.92000000001</v>
      </c>
      <c r="H23" s="11"/>
      <c r="I23" s="11"/>
      <c r="J23" s="12"/>
      <c r="K23" s="12"/>
      <c r="L23" s="12"/>
      <c r="M23" s="12"/>
      <c r="N23" s="12"/>
      <c r="O23" s="12"/>
      <c r="P23" s="34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</row>
    <row r="24" spans="1:39" s="10" customFormat="1" ht="24" customHeight="1">
      <c r="A24" s="56" t="s">
        <v>23</v>
      </c>
      <c r="B24" s="56"/>
      <c r="C24" s="56"/>
      <c r="D24" s="18"/>
      <c r="E24" s="43">
        <v>3180237</v>
      </c>
      <c r="F24" s="19" t="s">
        <v>14</v>
      </c>
      <c r="G24" s="43">
        <f>ROUND(E24*0.2,2)</f>
        <v>636047.4</v>
      </c>
      <c r="H24" s="51"/>
      <c r="I24" s="11"/>
      <c r="J24" s="12"/>
      <c r="K24" s="12"/>
      <c r="L24" s="12"/>
      <c r="M24" s="12"/>
      <c r="N24" s="12"/>
      <c r="O24" s="12"/>
      <c r="P24" s="34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</row>
    <row r="25" spans="1:39" s="10" customFormat="1" ht="27" customHeight="1">
      <c r="A25" s="56" t="s">
        <v>19</v>
      </c>
      <c r="B25" s="56"/>
      <c r="C25" s="56"/>
      <c r="D25" s="18"/>
      <c r="E25" s="45">
        <v>0</v>
      </c>
      <c r="F25" s="19" t="s">
        <v>14</v>
      </c>
      <c r="G25" s="43">
        <f>ROUND(E25*0.2,2)</f>
        <v>0</v>
      </c>
      <c r="H25" s="11"/>
      <c r="I25" s="11"/>
      <c r="J25" s="12"/>
      <c r="K25" s="12"/>
      <c r="L25" s="12"/>
      <c r="M25" s="12"/>
      <c r="N25" s="12"/>
      <c r="O25" s="12"/>
      <c r="P25" s="34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</row>
    <row r="26" spans="1:39" s="10" customFormat="1" ht="32.25" customHeight="1">
      <c r="A26" s="56" t="s">
        <v>20</v>
      </c>
      <c r="B26" s="56"/>
      <c r="C26" s="56"/>
      <c r="D26" s="18"/>
      <c r="E26" s="43">
        <v>4116009</v>
      </c>
      <c r="F26" s="19" t="s">
        <v>14</v>
      </c>
      <c r="G26" s="43">
        <f>ROUND(E26*0.2,2)</f>
        <v>823201.8</v>
      </c>
      <c r="H26" s="11"/>
      <c r="I26" s="11"/>
      <c r="J26" s="12"/>
      <c r="K26" s="12"/>
      <c r="L26" s="12"/>
      <c r="M26" s="12"/>
      <c r="N26" s="12"/>
      <c r="O26" s="12"/>
      <c r="P26" s="34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</row>
    <row r="27" spans="1:39" s="10" customFormat="1" ht="32.25" customHeight="1">
      <c r="A27" s="56" t="s">
        <v>21</v>
      </c>
      <c r="B27" s="56"/>
      <c r="C27" s="56"/>
      <c r="D27" s="18"/>
      <c r="E27" s="43">
        <v>15057056</v>
      </c>
      <c r="F27" s="19" t="s">
        <v>13</v>
      </c>
      <c r="G27" s="43">
        <f>ROUND(E27*0.24,2)</f>
        <v>3613693.44</v>
      </c>
      <c r="H27" s="11"/>
      <c r="I27" s="11"/>
      <c r="J27" s="12"/>
      <c r="K27" s="12"/>
      <c r="L27" s="12"/>
      <c r="M27" s="12"/>
      <c r="N27" s="12"/>
      <c r="O27" s="12"/>
      <c r="P27" s="34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</row>
    <row r="28" spans="1:39" s="10" customFormat="1" ht="47.25" customHeight="1">
      <c r="A28" s="56" t="s">
        <v>24</v>
      </c>
      <c r="B28" s="56"/>
      <c r="C28" s="56"/>
      <c r="D28" s="18"/>
      <c r="E28" s="43">
        <v>12101956</v>
      </c>
      <c r="F28" s="19" t="s">
        <v>14</v>
      </c>
      <c r="G28" s="43">
        <f>ROUND(E28*0.2,2)</f>
        <v>2420391.2000000002</v>
      </c>
      <c r="H28" s="11"/>
      <c r="I28" s="11"/>
      <c r="J28" s="12"/>
      <c r="K28" s="12"/>
      <c r="L28" s="12"/>
      <c r="M28" s="12"/>
      <c r="N28" s="12"/>
      <c r="O28" s="12"/>
      <c r="P28" s="34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</row>
    <row r="29" spans="1:39" s="10" customFormat="1" ht="47.25" customHeight="1">
      <c r="A29" s="56" t="s">
        <v>25</v>
      </c>
      <c r="B29" s="56"/>
      <c r="C29" s="56"/>
      <c r="D29" s="18"/>
      <c r="E29" s="43">
        <v>1136556</v>
      </c>
      <c r="F29" s="19" t="s">
        <v>14</v>
      </c>
      <c r="G29" s="43">
        <f>ROUND(E29*0.2,2)</f>
        <v>227311.2</v>
      </c>
      <c r="H29" s="11"/>
      <c r="I29" s="11"/>
      <c r="J29" s="12"/>
      <c r="K29" s="12"/>
      <c r="L29" s="12"/>
      <c r="M29" s="12"/>
      <c r="N29" s="12"/>
      <c r="O29" s="12"/>
      <c r="P29" s="34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</row>
    <row r="30" spans="1:39" s="10" customFormat="1" ht="29.25" customHeight="1">
      <c r="A30" s="56" t="s">
        <v>22</v>
      </c>
      <c r="B30" s="56"/>
      <c r="C30" s="56"/>
      <c r="D30" s="18"/>
      <c r="E30" s="43">
        <v>168994442</v>
      </c>
      <c r="F30" s="19" t="s">
        <v>13</v>
      </c>
      <c r="G30" s="43">
        <f>ROUND(E30*0.24,2)</f>
        <v>40558666.079999998</v>
      </c>
      <c r="H30" s="11"/>
      <c r="I30" s="11"/>
      <c r="J30" s="12"/>
      <c r="K30" s="12"/>
      <c r="L30" s="12"/>
      <c r="M30" s="12"/>
      <c r="N30" s="12"/>
      <c r="O30" s="12"/>
      <c r="P30" s="34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</row>
    <row r="31" spans="1:39" s="10" customFormat="1" ht="25.5">
      <c r="A31" s="32" t="s">
        <v>31</v>
      </c>
      <c r="B31" s="32"/>
      <c r="C31" s="32"/>
      <c r="D31" s="33"/>
      <c r="E31" s="43">
        <v>48114139</v>
      </c>
      <c r="F31" s="19"/>
      <c r="G31" s="43">
        <v>16789689</v>
      </c>
      <c r="H31" s="11"/>
      <c r="I31" s="11"/>
      <c r="J31" s="12"/>
      <c r="K31" s="12"/>
      <c r="L31" s="12"/>
      <c r="M31" s="12"/>
      <c r="N31" s="12"/>
      <c r="O31" s="12"/>
      <c r="P31" s="34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</row>
    <row r="32" spans="1:39" s="10" customFormat="1" ht="40.5" customHeight="1">
      <c r="A32" s="56" t="str">
        <f>+M2</f>
        <v>ART. 126 de la LISR  (Enajenación de Bienes)</v>
      </c>
      <c r="B32" s="56"/>
      <c r="C32" s="56"/>
      <c r="D32" s="49"/>
      <c r="E32" s="43">
        <v>511890</v>
      </c>
      <c r="F32" s="19" t="s">
        <v>14</v>
      </c>
      <c r="G32" s="43">
        <f>ROUND(E32*0.2,2)</f>
        <v>102378</v>
      </c>
      <c r="H32" s="11"/>
      <c r="I32" s="11"/>
      <c r="J32" s="12"/>
      <c r="K32" s="12"/>
      <c r="L32" s="12"/>
      <c r="M32" s="12"/>
      <c r="N32" s="12"/>
      <c r="O32" s="12"/>
      <c r="P32" s="34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</row>
    <row r="33" spans="1:16" ht="27" thickBot="1">
      <c r="A33" s="53" t="s">
        <v>11</v>
      </c>
      <c r="B33" s="53"/>
      <c r="C33" s="53"/>
      <c r="D33" s="20"/>
      <c r="E33" s="44">
        <f>SUM(E20:E32)</f>
        <v>667066736.94000006</v>
      </c>
      <c r="F33" s="21"/>
      <c r="G33" s="44">
        <f>SUM(G20:G32)</f>
        <v>183254449.62</v>
      </c>
      <c r="H33" s="51"/>
      <c r="I33" s="11"/>
      <c r="J33" s="12"/>
      <c r="K33" s="12"/>
      <c r="L33" s="12"/>
      <c r="M33" s="12"/>
      <c r="N33" s="12"/>
    </row>
    <row r="34" spans="1:16" ht="26.25" thickTop="1">
      <c r="A34" s="11"/>
      <c r="B34" s="11"/>
      <c r="C34" s="11"/>
      <c r="D34" s="11"/>
      <c r="E34" s="36"/>
      <c r="F34" s="11"/>
      <c r="G34" s="16"/>
      <c r="H34" s="11"/>
      <c r="I34" s="11"/>
      <c r="J34" s="12"/>
      <c r="K34" s="12"/>
      <c r="L34" s="12"/>
      <c r="M34" s="12"/>
      <c r="N34" s="12"/>
    </row>
    <row r="35" spans="1:16" ht="25.5">
      <c r="A35" s="22"/>
      <c r="B35" s="22"/>
      <c r="C35" s="22"/>
      <c r="D35" s="22"/>
      <c r="E35" s="22"/>
      <c r="F35" s="22"/>
      <c r="G35" s="43"/>
      <c r="H35" s="22"/>
      <c r="I35" s="22"/>
    </row>
    <row r="36" spans="1:16">
      <c r="A36" s="22"/>
      <c r="B36" s="22"/>
      <c r="C36" s="22"/>
      <c r="D36" s="22"/>
      <c r="E36" s="22"/>
      <c r="F36" s="22"/>
      <c r="G36" s="22"/>
      <c r="H36" s="22"/>
      <c r="I36" s="22"/>
    </row>
    <row r="37" spans="1:16" s="1" customFormat="1">
      <c r="A37" s="63"/>
      <c r="B37" s="63"/>
      <c r="C37" s="63"/>
      <c r="D37" s="23"/>
      <c r="E37" s="24"/>
      <c r="F37" s="25"/>
      <c r="G37" s="24"/>
      <c r="H37" s="24"/>
      <c r="I37" s="25"/>
      <c r="J37" s="24"/>
      <c r="P37" s="34"/>
    </row>
    <row r="38" spans="1:16" s="1" customFormat="1">
      <c r="A38" s="63"/>
      <c r="B38" s="63"/>
      <c r="C38" s="63"/>
      <c r="D38" s="23"/>
      <c r="E38" s="24"/>
      <c r="F38" s="25"/>
      <c r="G38" s="24"/>
      <c r="H38" s="24"/>
      <c r="I38" s="25"/>
      <c r="J38" s="24"/>
      <c r="P38" s="34"/>
    </row>
    <row r="39" spans="1:16" s="1" customFormat="1">
      <c r="A39" s="63"/>
      <c r="B39" s="63"/>
      <c r="C39" s="63"/>
      <c r="D39" s="23"/>
      <c r="E39" s="24"/>
      <c r="F39" s="25"/>
      <c r="G39" s="24"/>
      <c r="H39" s="24"/>
      <c r="I39" s="25"/>
      <c r="J39" s="24"/>
      <c r="P39" s="34"/>
    </row>
    <row r="40" spans="1:16" s="1" customFormat="1">
      <c r="A40" s="63"/>
      <c r="B40" s="63"/>
      <c r="C40" s="63"/>
      <c r="D40" s="23"/>
      <c r="E40" s="24"/>
      <c r="F40" s="25"/>
      <c r="G40" s="24"/>
      <c r="H40" s="24"/>
      <c r="I40" s="25"/>
      <c r="J40" s="24"/>
      <c r="P40" s="34"/>
    </row>
    <row r="41" spans="1:16" s="1" customFormat="1">
      <c r="A41" s="63"/>
      <c r="B41" s="63"/>
      <c r="C41" s="63"/>
      <c r="D41" s="23"/>
      <c r="E41" s="24"/>
      <c r="F41" s="25"/>
      <c r="G41" s="24"/>
      <c r="H41" s="24"/>
      <c r="I41" s="25"/>
      <c r="J41" s="24"/>
      <c r="P41" s="34"/>
    </row>
    <row r="42" spans="1:16" s="1" customFormat="1">
      <c r="A42" s="63"/>
      <c r="B42" s="63"/>
      <c r="C42" s="63"/>
      <c r="D42" s="23"/>
      <c r="E42" s="24"/>
      <c r="F42" s="25"/>
      <c r="G42" s="24"/>
      <c r="H42" s="24"/>
      <c r="I42" s="25"/>
      <c r="J42" s="24"/>
      <c r="P42" s="34"/>
    </row>
    <row r="43" spans="1:16" s="1" customFormat="1">
      <c r="A43" s="63"/>
      <c r="B43" s="63"/>
      <c r="C43" s="63"/>
      <c r="D43" s="23"/>
      <c r="E43" s="24"/>
      <c r="F43" s="25"/>
      <c r="G43" s="24"/>
      <c r="H43" s="24"/>
      <c r="I43" s="25"/>
      <c r="J43" s="24"/>
      <c r="P43" s="34"/>
    </row>
    <row r="44" spans="1:16" s="1" customFormat="1">
      <c r="A44" s="63"/>
      <c r="B44" s="63"/>
      <c r="C44" s="63"/>
      <c r="D44" s="23"/>
      <c r="E44" s="24"/>
      <c r="F44" s="25"/>
      <c r="G44" s="24"/>
      <c r="H44" s="24"/>
      <c r="I44" s="25"/>
      <c r="J44" s="24"/>
      <c r="P44" s="34"/>
    </row>
    <row r="45" spans="1:16" s="1" customFormat="1">
      <c r="A45" s="63"/>
      <c r="B45" s="63"/>
      <c r="C45" s="63"/>
      <c r="D45" s="26"/>
      <c r="E45" s="24"/>
      <c r="F45" s="25"/>
      <c r="G45" s="24"/>
      <c r="H45" s="24"/>
      <c r="I45" s="25"/>
      <c r="J45" s="24"/>
      <c r="P45" s="34"/>
    </row>
    <row r="46" spans="1:16" s="1" customFormat="1">
      <c r="A46" s="63"/>
      <c r="B46" s="63"/>
      <c r="C46" s="63"/>
      <c r="D46" s="23"/>
      <c r="E46" s="24"/>
      <c r="F46" s="25"/>
      <c r="G46" s="24"/>
      <c r="H46" s="24"/>
      <c r="I46" s="25"/>
      <c r="J46" s="24"/>
      <c r="P46" s="34"/>
    </row>
    <row r="47" spans="1:16">
      <c r="A47" s="22"/>
      <c r="B47" s="22"/>
      <c r="C47" s="22"/>
      <c r="D47" s="27"/>
      <c r="E47" s="27"/>
      <c r="F47" s="27"/>
      <c r="G47" s="27"/>
      <c r="H47" s="27"/>
      <c r="I47" s="27"/>
      <c r="J47" s="27"/>
    </row>
    <row r="48" spans="1:16">
      <c r="A48" s="22"/>
      <c r="B48" s="22"/>
      <c r="C48" s="22"/>
      <c r="D48" s="28"/>
      <c r="E48" s="28"/>
      <c r="F48" s="24"/>
      <c r="G48" s="24"/>
      <c r="H48" s="24"/>
      <c r="I48" s="25"/>
    </row>
    <row r="49" spans="4:9">
      <c r="D49" s="29"/>
      <c r="E49" s="29"/>
      <c r="F49" s="29"/>
      <c r="G49" s="29"/>
      <c r="I49" s="30"/>
    </row>
  </sheetData>
  <mergeCells count="40">
    <mergeCell ref="A32:C32"/>
    <mergeCell ref="A42:C42"/>
    <mergeCell ref="A43:C43"/>
    <mergeCell ref="A44:C44"/>
    <mergeCell ref="A45:C45"/>
    <mergeCell ref="A46:C46"/>
    <mergeCell ref="A37:C37"/>
    <mergeCell ref="A38:C38"/>
    <mergeCell ref="A39:C39"/>
    <mergeCell ref="A40:C40"/>
    <mergeCell ref="A41:C41"/>
    <mergeCell ref="A28:C28"/>
    <mergeCell ref="A29:C29"/>
    <mergeCell ref="N2:N3"/>
    <mergeCell ref="A16:K16"/>
    <mergeCell ref="L2:L3"/>
    <mergeCell ref="H2:H3"/>
    <mergeCell ref="I2:I3"/>
    <mergeCell ref="A27:C27"/>
    <mergeCell ref="K2:K3"/>
    <mergeCell ref="C2:D2"/>
    <mergeCell ref="A23:C23"/>
    <mergeCell ref="A17:N17"/>
    <mergeCell ref="M2:M3"/>
    <mergeCell ref="A1:N1"/>
    <mergeCell ref="A33:C33"/>
    <mergeCell ref="A19:C19"/>
    <mergeCell ref="A20:C20"/>
    <mergeCell ref="A21:C21"/>
    <mergeCell ref="A24:C24"/>
    <mergeCell ref="A25:C25"/>
    <mergeCell ref="A22:C22"/>
    <mergeCell ref="A2:A3"/>
    <mergeCell ref="B2:B3"/>
    <mergeCell ref="E2:E3"/>
    <mergeCell ref="F2:F3"/>
    <mergeCell ref="G2:G3"/>
    <mergeCell ref="J2:J3"/>
    <mergeCell ref="A26:C26"/>
    <mergeCell ref="A30:C30"/>
  </mergeCells>
  <printOptions horizontalCentered="1"/>
  <pageMargins left="0.7" right="0.7" top="0.75" bottom="0.75" header="0.3" footer="0.3"/>
  <pageSetup scale="28" orientation="landscape" r:id="rId1"/>
  <ignoredErrors>
    <ignoredError sqref="G27" formula="1"/>
    <ignoredError sqref="C15:D15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7"/>
  <sheetViews>
    <sheetView zoomScale="30" zoomScaleNormal="30" workbookViewId="0">
      <selection activeCell="B4" sqref="B4:E14"/>
    </sheetView>
  </sheetViews>
  <sheetFormatPr baseColWidth="10" defaultRowHeight="12.75"/>
  <cols>
    <col min="1" max="1" width="36.140625" customWidth="1"/>
    <col min="2" max="2" width="29.5703125" customWidth="1"/>
    <col min="3" max="3" width="25.42578125" customWidth="1"/>
    <col min="4" max="4" width="24.7109375" customWidth="1"/>
    <col min="5" max="5" width="35.28515625" customWidth="1"/>
    <col min="6" max="6" width="31.140625" customWidth="1"/>
    <col min="7" max="7" width="38.42578125" customWidth="1"/>
    <col min="8" max="8" width="28.5703125" customWidth="1"/>
    <col min="9" max="9" width="38.5703125" customWidth="1"/>
    <col min="10" max="10" width="37.28515625" customWidth="1"/>
    <col min="11" max="11" width="29.140625" customWidth="1"/>
    <col min="12" max="12" width="25.85546875" customWidth="1"/>
    <col min="13" max="13" width="31" customWidth="1"/>
  </cols>
  <sheetData>
    <row r="1" spans="1:13" ht="65.25" thickBot="1">
      <c r="A1" s="52" t="s">
        <v>34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</row>
    <row r="2" spans="1:13" ht="42.75" customHeight="1" thickBot="1">
      <c r="A2" s="57" t="s">
        <v>29</v>
      </c>
      <c r="B2" s="57" t="s">
        <v>30</v>
      </c>
      <c r="C2" s="57" t="s">
        <v>18</v>
      </c>
      <c r="D2" s="57"/>
      <c r="E2" s="57" t="s">
        <v>23</v>
      </c>
      <c r="F2" s="57" t="s">
        <v>19</v>
      </c>
      <c r="G2" s="57" t="s">
        <v>20</v>
      </c>
      <c r="H2" s="57" t="s">
        <v>21</v>
      </c>
      <c r="I2" s="57" t="s">
        <v>24</v>
      </c>
      <c r="J2" s="57" t="s">
        <v>25</v>
      </c>
      <c r="K2" s="57" t="s">
        <v>22</v>
      </c>
      <c r="L2" s="60" t="s">
        <v>31</v>
      </c>
      <c r="M2" s="58" t="s">
        <v>26</v>
      </c>
    </row>
    <row r="3" spans="1:13" ht="48.75" customHeight="1" thickBot="1">
      <c r="A3" s="57"/>
      <c r="B3" s="57"/>
      <c r="C3" s="37">
        <v>0.7</v>
      </c>
      <c r="D3" s="37" t="s">
        <v>33</v>
      </c>
      <c r="E3" s="57"/>
      <c r="F3" s="57"/>
      <c r="G3" s="57"/>
      <c r="H3" s="57"/>
      <c r="I3" s="57"/>
      <c r="J3" s="57"/>
      <c r="K3" s="57"/>
      <c r="L3" s="61"/>
      <c r="M3" s="58"/>
    </row>
    <row r="4" spans="1:13" ht="27" thickBot="1">
      <c r="A4" s="4" t="s">
        <v>9</v>
      </c>
      <c r="B4" s="38">
        <v>4248752.1100000003</v>
      </c>
      <c r="C4" s="38">
        <v>1016736.34</v>
      </c>
      <c r="D4" s="38">
        <v>13975.429999999978</v>
      </c>
      <c r="E4" s="38">
        <v>43924.34</v>
      </c>
      <c r="F4" s="38">
        <v>0</v>
      </c>
      <c r="G4" s="38">
        <v>49389.56</v>
      </c>
      <c r="H4" s="38">
        <v>177261.82</v>
      </c>
      <c r="I4" s="38">
        <v>62661.18</v>
      </c>
      <c r="J4" s="38">
        <v>9828.1</v>
      </c>
      <c r="K4" s="38">
        <v>1961742.47</v>
      </c>
      <c r="L4" s="38">
        <v>196840</v>
      </c>
      <c r="M4" s="39">
        <f>SUM(B4:L4)</f>
        <v>7781111.3499999987</v>
      </c>
    </row>
    <row r="5" spans="1:13" ht="27" thickBot="1">
      <c r="A5" s="6" t="s">
        <v>1</v>
      </c>
      <c r="B5" s="40">
        <v>5848972.8399999999</v>
      </c>
      <c r="C5" s="40">
        <v>1399672.92</v>
      </c>
      <c r="D5" s="38">
        <v>119446.12000000002</v>
      </c>
      <c r="E5" s="40">
        <v>60467.7</v>
      </c>
      <c r="F5" s="40">
        <v>0</v>
      </c>
      <c r="G5" s="40">
        <v>67991.3</v>
      </c>
      <c r="H5" s="40">
        <v>243036.42</v>
      </c>
      <c r="I5" s="40">
        <v>127439.98</v>
      </c>
      <c r="J5" s="40">
        <v>13529.68</v>
      </c>
      <c r="K5" s="40">
        <v>2865097.04</v>
      </c>
      <c r="L5" s="40">
        <v>688542</v>
      </c>
      <c r="M5" s="41">
        <f t="shared" ref="M5:M14" si="0">SUM(B5:L5)</f>
        <v>11434196</v>
      </c>
    </row>
    <row r="6" spans="1:13" ht="27" thickBot="1">
      <c r="A6" s="4" t="s">
        <v>2</v>
      </c>
      <c r="B6" s="38">
        <v>23786042.029999997</v>
      </c>
      <c r="C6" s="38">
        <v>5692055.6500000004</v>
      </c>
      <c r="D6" s="38">
        <v>592395.79</v>
      </c>
      <c r="E6" s="38">
        <v>245904.25</v>
      </c>
      <c r="F6" s="38">
        <v>0</v>
      </c>
      <c r="G6" s="38">
        <v>276500.5</v>
      </c>
      <c r="H6" s="38">
        <v>877954.15</v>
      </c>
      <c r="I6" s="38">
        <v>758212.24</v>
      </c>
      <c r="J6" s="38">
        <v>55021.21</v>
      </c>
      <c r="K6" s="38">
        <v>11260003.279999999</v>
      </c>
      <c r="L6" s="38">
        <v>2069787</v>
      </c>
      <c r="M6" s="39">
        <f t="shared" si="0"/>
        <v>45613876.099999994</v>
      </c>
    </row>
    <row r="7" spans="1:13" ht="27" thickBot="1">
      <c r="A7" s="6" t="s">
        <v>10</v>
      </c>
      <c r="B7" s="40">
        <v>5491040.0599999996</v>
      </c>
      <c r="C7" s="40">
        <v>1314018.77</v>
      </c>
      <c r="D7" s="38">
        <v>105620.73999999999</v>
      </c>
      <c r="E7" s="40">
        <v>56767.33</v>
      </c>
      <c r="F7" s="40">
        <v>0</v>
      </c>
      <c r="G7" s="40">
        <v>63830.51</v>
      </c>
      <c r="H7" s="40">
        <v>224009.8</v>
      </c>
      <c r="I7" s="40">
        <v>96295.25</v>
      </c>
      <c r="J7" s="40">
        <v>12701.72</v>
      </c>
      <c r="K7" s="40">
        <v>2505902.48</v>
      </c>
      <c r="L7" s="40">
        <v>696966</v>
      </c>
      <c r="M7" s="41">
        <f t="shared" si="0"/>
        <v>10567152.66</v>
      </c>
    </row>
    <row r="8" spans="1:13" ht="27" thickBot="1">
      <c r="A8" s="4" t="s">
        <v>12</v>
      </c>
      <c r="B8" s="38">
        <v>21918381.16</v>
      </c>
      <c r="C8" s="38">
        <v>5245120.0199999996</v>
      </c>
      <c r="D8" s="38">
        <v>419252.44000000006</v>
      </c>
      <c r="E8" s="38">
        <v>226596.05</v>
      </c>
      <c r="F8" s="38">
        <v>0</v>
      </c>
      <c r="G8" s="38">
        <v>254789.9</v>
      </c>
      <c r="H8" s="38">
        <v>843388.78</v>
      </c>
      <c r="I8" s="38">
        <v>644884.03</v>
      </c>
      <c r="J8" s="38">
        <v>50700.99</v>
      </c>
      <c r="K8" s="38">
        <v>10731357.01</v>
      </c>
      <c r="L8" s="38">
        <v>6585703</v>
      </c>
      <c r="M8" s="39">
        <f t="shared" si="0"/>
        <v>46920173.380000003</v>
      </c>
    </row>
    <row r="9" spans="1:13" ht="27" thickBot="1">
      <c r="A9" s="6" t="s">
        <v>3</v>
      </c>
      <c r="B9" s="40">
        <v>8835046.2200000007</v>
      </c>
      <c r="C9" s="40">
        <v>2114247.2799999998</v>
      </c>
      <c r="D9" s="38">
        <v>342969.00000000006</v>
      </c>
      <c r="E9" s="40">
        <v>91338.25</v>
      </c>
      <c r="F9" s="40">
        <v>0</v>
      </c>
      <c r="G9" s="40">
        <v>102702.85</v>
      </c>
      <c r="H9" s="40">
        <v>331866.93</v>
      </c>
      <c r="I9" s="40">
        <v>231776.92</v>
      </c>
      <c r="J9" s="40">
        <v>20436.98</v>
      </c>
      <c r="K9" s="40">
        <v>4708662.38</v>
      </c>
      <c r="L9" s="40">
        <v>25960</v>
      </c>
      <c r="M9" s="41">
        <f t="shared" si="0"/>
        <v>16805006.809999999</v>
      </c>
    </row>
    <row r="10" spans="1:13" ht="27" thickBot="1">
      <c r="A10" s="4" t="s">
        <v>4</v>
      </c>
      <c r="B10" s="38">
        <v>6657710.4900000002</v>
      </c>
      <c r="C10" s="38">
        <v>1593205.74</v>
      </c>
      <c r="D10" s="38">
        <v>117941.83000000002</v>
      </c>
      <c r="E10" s="38">
        <v>68828.570000000007</v>
      </c>
      <c r="F10" s="38">
        <v>0</v>
      </c>
      <c r="G10" s="38">
        <v>77392.460000000006</v>
      </c>
      <c r="H10" s="38">
        <v>257981.97</v>
      </c>
      <c r="I10" s="38">
        <v>135323.57999999999</v>
      </c>
      <c r="J10" s="38">
        <v>15400.43</v>
      </c>
      <c r="K10" s="38">
        <v>2862845.51</v>
      </c>
      <c r="L10" s="38">
        <v>1179898</v>
      </c>
      <c r="M10" s="39">
        <f t="shared" si="0"/>
        <v>12966528.580000002</v>
      </c>
    </row>
    <row r="11" spans="1:13" ht="27" thickBot="1">
      <c r="A11" s="6" t="s">
        <v>5</v>
      </c>
      <c r="B11" s="40">
        <v>4117395.01</v>
      </c>
      <c r="C11" s="40">
        <v>985302.28</v>
      </c>
      <c r="D11" s="38">
        <v>65877.920000000013</v>
      </c>
      <c r="E11" s="40">
        <v>42566.35</v>
      </c>
      <c r="F11" s="40">
        <v>0</v>
      </c>
      <c r="G11" s="40">
        <v>47862.6</v>
      </c>
      <c r="H11" s="40">
        <v>165034.97</v>
      </c>
      <c r="I11" s="40">
        <v>69883.28</v>
      </c>
      <c r="J11" s="40">
        <v>9524.24</v>
      </c>
      <c r="K11" s="40">
        <v>1874404.35</v>
      </c>
      <c r="L11" s="40">
        <v>379803</v>
      </c>
      <c r="M11" s="41">
        <f t="shared" si="0"/>
        <v>7757654</v>
      </c>
    </row>
    <row r="12" spans="1:13" ht="27" thickBot="1">
      <c r="A12" s="4" t="s">
        <v>6</v>
      </c>
      <c r="B12" s="38">
        <v>5145680.1500000004</v>
      </c>
      <c r="C12" s="38">
        <v>1231373.33</v>
      </c>
      <c r="D12" s="38">
        <v>86707.78</v>
      </c>
      <c r="E12" s="38">
        <v>53196.94</v>
      </c>
      <c r="F12" s="38">
        <v>0</v>
      </c>
      <c r="G12" s="38">
        <v>59815.88</v>
      </c>
      <c r="H12" s="38">
        <v>191994.77</v>
      </c>
      <c r="I12" s="38">
        <v>90540.4</v>
      </c>
      <c r="J12" s="38">
        <v>11902.84</v>
      </c>
      <c r="K12" s="38">
        <v>2499830.79</v>
      </c>
      <c r="L12" s="38">
        <v>157769</v>
      </c>
      <c r="M12" s="39">
        <f t="shared" si="0"/>
        <v>9528811.8800000008</v>
      </c>
    </row>
    <row r="13" spans="1:13" ht="27" thickBot="1">
      <c r="A13" s="6" t="s">
        <v>7</v>
      </c>
      <c r="B13" s="40">
        <v>4961982.84</v>
      </c>
      <c r="C13" s="40">
        <v>1187414.1299999999</v>
      </c>
      <c r="D13" s="38">
        <v>22816.970000000005</v>
      </c>
      <c r="E13" s="40">
        <v>51297.85</v>
      </c>
      <c r="F13" s="40">
        <v>0</v>
      </c>
      <c r="G13" s="40">
        <v>57680.5</v>
      </c>
      <c r="H13" s="40">
        <v>172404.02</v>
      </c>
      <c r="I13" s="40">
        <v>20944.13</v>
      </c>
      <c r="J13" s="40">
        <v>11477.92</v>
      </c>
      <c r="K13" s="40">
        <v>2238900.15</v>
      </c>
      <c r="L13" s="40">
        <v>990628</v>
      </c>
      <c r="M13" s="41">
        <f t="shared" si="0"/>
        <v>9715546.5099999979</v>
      </c>
    </row>
    <row r="14" spans="1:13" ht="27" thickBot="1">
      <c r="A14" s="4" t="s">
        <v>8</v>
      </c>
      <c r="B14" s="38">
        <v>3523075.17</v>
      </c>
      <c r="C14" s="38">
        <v>843080.15</v>
      </c>
      <c r="D14" s="38">
        <v>22852.709999999995</v>
      </c>
      <c r="E14" s="38">
        <v>36422.17</v>
      </c>
      <c r="F14" s="38">
        <v>0</v>
      </c>
      <c r="G14" s="38">
        <v>40953.94</v>
      </c>
      <c r="H14" s="38">
        <v>128759.81</v>
      </c>
      <c r="I14" s="38">
        <v>24210.61</v>
      </c>
      <c r="J14" s="38">
        <v>8149.49</v>
      </c>
      <c r="K14" s="38">
        <v>1351345.34</v>
      </c>
      <c r="L14" s="38">
        <v>50021</v>
      </c>
      <c r="M14" s="39">
        <f t="shared" si="0"/>
        <v>6028870.3900000006</v>
      </c>
    </row>
    <row r="15" spans="1:13" ht="27" thickBot="1">
      <c r="A15" s="7" t="s">
        <v>11</v>
      </c>
      <c r="B15" s="42">
        <f>SUM(B4:B14)</f>
        <v>94534078.080000013</v>
      </c>
      <c r="C15" s="42">
        <f>SUM(C4:C14)</f>
        <v>22622226.609999996</v>
      </c>
      <c r="D15" s="42">
        <f>SUM(D4:D14)</f>
        <v>1909856.73</v>
      </c>
      <c r="E15" s="42">
        <f t="shared" ref="E15:L15" si="1">SUM(E4:E14)</f>
        <v>977309.8</v>
      </c>
      <c r="F15" s="42">
        <f t="shared" si="1"/>
        <v>0</v>
      </c>
      <c r="G15" s="42">
        <f t="shared" si="1"/>
        <v>1098910</v>
      </c>
      <c r="H15" s="42">
        <f t="shared" si="1"/>
        <v>3613693.4400000009</v>
      </c>
      <c r="I15" s="42">
        <f t="shared" si="1"/>
        <v>2262171.5999999996</v>
      </c>
      <c r="J15" s="42">
        <f t="shared" si="1"/>
        <v>218673.59999999998</v>
      </c>
      <c r="K15" s="42">
        <f t="shared" si="1"/>
        <v>44860090.800000004</v>
      </c>
      <c r="L15" s="42">
        <f t="shared" si="1"/>
        <v>13021917</v>
      </c>
      <c r="M15" s="42">
        <f>SUM(M4:M14)</f>
        <v>185118927.65999997</v>
      </c>
    </row>
    <row r="17" spans="1:13" ht="65.25" thickBot="1">
      <c r="A17" s="52" t="s">
        <v>35</v>
      </c>
      <c r="B17" s="52"/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52"/>
    </row>
    <row r="18" spans="1:13" ht="37.5" customHeight="1" thickBot="1">
      <c r="A18" s="57" t="s">
        <v>29</v>
      </c>
      <c r="B18" s="57" t="s">
        <v>30</v>
      </c>
      <c r="C18" s="57" t="s">
        <v>18</v>
      </c>
      <c r="D18" s="57"/>
      <c r="E18" s="57" t="s">
        <v>23</v>
      </c>
      <c r="F18" s="57" t="s">
        <v>19</v>
      </c>
      <c r="G18" s="57" t="s">
        <v>20</v>
      </c>
      <c r="H18" s="57" t="s">
        <v>21</v>
      </c>
      <c r="I18" s="57" t="s">
        <v>24</v>
      </c>
      <c r="J18" s="57" t="s">
        <v>25</v>
      </c>
      <c r="K18" s="57" t="s">
        <v>22</v>
      </c>
      <c r="L18" s="60" t="s">
        <v>31</v>
      </c>
      <c r="M18" s="58" t="s">
        <v>26</v>
      </c>
    </row>
    <row r="19" spans="1:13" ht="36.75" customHeight="1" thickBot="1">
      <c r="A19" s="57"/>
      <c r="B19" s="57"/>
      <c r="C19" s="37">
        <v>0.7</v>
      </c>
      <c r="D19" s="37" t="s">
        <v>33</v>
      </c>
      <c r="E19" s="57"/>
      <c r="F19" s="57"/>
      <c r="G19" s="57"/>
      <c r="H19" s="57"/>
      <c r="I19" s="57"/>
      <c r="J19" s="57"/>
      <c r="K19" s="57"/>
      <c r="L19" s="61"/>
      <c r="M19" s="58"/>
    </row>
    <row r="20" spans="1:13" ht="27" thickBot="1">
      <c r="A20" s="4" t="s">
        <v>9</v>
      </c>
      <c r="B20" s="38">
        <v>752495.24386485852</v>
      </c>
      <c r="C20" s="38">
        <v>423421.94707272295</v>
      </c>
      <c r="D20" s="38">
        <v>34960.885361356137</v>
      </c>
      <c r="E20" s="38"/>
      <c r="F20" s="38"/>
      <c r="G20" s="38"/>
      <c r="H20" s="38">
        <v>29724.244492057711</v>
      </c>
      <c r="I20" s="38"/>
      <c r="J20" s="38"/>
      <c r="K20" s="38"/>
      <c r="L20" s="38"/>
      <c r="M20" s="39">
        <f>SUM(B20:L20)</f>
        <v>1240602.3207909954</v>
      </c>
    </row>
    <row r="21" spans="1:13" ht="27" thickBot="1">
      <c r="A21" s="6" t="s">
        <v>1</v>
      </c>
      <c r="B21" s="40">
        <v>1634420.9776990786</v>
      </c>
      <c r="C21" s="40">
        <v>736669.95756187942</v>
      </c>
      <c r="D21" s="38">
        <v>82872.428914904536</v>
      </c>
      <c r="E21" s="40"/>
      <c r="F21" s="40"/>
      <c r="G21" s="40"/>
      <c r="H21" s="40">
        <v>59935.24647462985</v>
      </c>
      <c r="I21" s="40"/>
      <c r="J21" s="40"/>
      <c r="K21" s="40"/>
      <c r="L21" s="40"/>
      <c r="M21" s="41">
        <f t="shared" ref="M21:M30" si="2">SUM(B21:L21)</f>
        <v>2513898.6106504924</v>
      </c>
    </row>
    <row r="22" spans="1:13" ht="27" thickBot="1">
      <c r="A22" s="4" t="s">
        <v>2</v>
      </c>
      <c r="B22" s="38">
        <v>12971811.582764119</v>
      </c>
      <c r="C22" s="38">
        <v>4620905.1351459287</v>
      </c>
      <c r="D22" s="38">
        <v>411007.66198820062</v>
      </c>
      <c r="E22" s="38"/>
      <c r="F22" s="38"/>
      <c r="G22" s="38"/>
      <c r="H22" s="38">
        <v>444699.86239909148</v>
      </c>
      <c r="I22" s="38"/>
      <c r="J22" s="38"/>
      <c r="K22" s="38"/>
      <c r="L22" s="38"/>
      <c r="M22" s="39">
        <f t="shared" si="2"/>
        <v>18448424.24229734</v>
      </c>
    </row>
    <row r="23" spans="1:13" ht="27" thickBot="1">
      <c r="A23" s="6" t="s">
        <v>10</v>
      </c>
      <c r="B23" s="40">
        <v>1194422.2707479112</v>
      </c>
      <c r="C23" s="40">
        <v>604239.25987948431</v>
      </c>
      <c r="D23" s="38">
        <v>73280.29466085427</v>
      </c>
      <c r="E23" s="40"/>
      <c r="F23" s="40"/>
      <c r="G23" s="40"/>
      <c r="H23" s="40">
        <v>45465.66331954021</v>
      </c>
      <c r="I23" s="40"/>
      <c r="J23" s="40"/>
      <c r="K23" s="40"/>
      <c r="L23" s="40"/>
      <c r="M23" s="41">
        <f t="shared" si="2"/>
        <v>1917407.4886077899</v>
      </c>
    </row>
    <row r="24" spans="1:13" ht="27" thickBot="1">
      <c r="A24" s="4" t="s">
        <v>12</v>
      </c>
      <c r="B24" s="38">
        <v>10370225.735961929</v>
      </c>
      <c r="C24" s="38">
        <v>3851348.1644937061</v>
      </c>
      <c r="D24" s="38">
        <v>290879.8153742142</v>
      </c>
      <c r="E24" s="38"/>
      <c r="F24" s="38"/>
      <c r="G24" s="38"/>
      <c r="H24" s="38">
        <v>359485.80642992631</v>
      </c>
      <c r="I24" s="38"/>
      <c r="J24" s="38"/>
      <c r="K24" s="38"/>
      <c r="L24" s="38"/>
      <c r="M24" s="39">
        <f t="shared" si="2"/>
        <v>14871939.522259776</v>
      </c>
    </row>
    <row r="25" spans="1:13" ht="27" thickBot="1">
      <c r="A25" s="6" t="s">
        <v>3</v>
      </c>
      <c r="B25" s="40">
        <v>3004276.1461302489</v>
      </c>
      <c r="C25" s="40">
        <v>1250329.1130201872</v>
      </c>
      <c r="D25" s="38">
        <v>237953.90252142213</v>
      </c>
      <c r="E25" s="40"/>
      <c r="F25" s="40"/>
      <c r="G25" s="40"/>
      <c r="H25" s="40">
        <v>107545.77610975271</v>
      </c>
      <c r="I25" s="40"/>
      <c r="J25" s="40"/>
      <c r="K25" s="40"/>
      <c r="L25" s="40"/>
      <c r="M25" s="41">
        <f t="shared" si="2"/>
        <v>4600104.9377816115</v>
      </c>
    </row>
    <row r="26" spans="1:13" ht="27" thickBot="1">
      <c r="A26" s="4" t="s">
        <v>4</v>
      </c>
      <c r="B26" s="38">
        <v>1873947.0389216319</v>
      </c>
      <c r="C26" s="38">
        <v>842006.73896048125</v>
      </c>
      <c r="D26" s="38">
        <v>81828.725853815849</v>
      </c>
      <c r="E26" s="38"/>
      <c r="F26" s="38"/>
      <c r="G26" s="38"/>
      <c r="H26" s="38">
        <v>68652.516303914599</v>
      </c>
      <c r="I26" s="38"/>
      <c r="J26" s="38"/>
      <c r="K26" s="38"/>
      <c r="L26" s="38"/>
      <c r="M26" s="39">
        <f t="shared" si="2"/>
        <v>2866435.0200398434</v>
      </c>
    </row>
    <row r="27" spans="1:13" ht="27" thickBot="1">
      <c r="A27" s="6" t="s">
        <v>5</v>
      </c>
      <c r="B27" s="40">
        <v>878362.06533956341</v>
      </c>
      <c r="C27" s="40">
        <v>448646.98096424388</v>
      </c>
      <c r="D27" s="38">
        <v>45706.474701783329</v>
      </c>
      <c r="E27" s="40"/>
      <c r="F27" s="40"/>
      <c r="G27" s="40"/>
      <c r="H27" s="40">
        <v>33543.468570313998</v>
      </c>
      <c r="I27" s="40"/>
      <c r="J27" s="40"/>
      <c r="K27" s="40"/>
      <c r="L27" s="40"/>
      <c r="M27" s="41">
        <f t="shared" si="2"/>
        <v>1406258.9895759048</v>
      </c>
    </row>
    <row r="28" spans="1:13" ht="27" thickBot="1">
      <c r="A28" s="4" t="s">
        <v>6</v>
      </c>
      <c r="B28" s="38">
        <v>1194238.3505628798</v>
      </c>
      <c r="C28" s="38">
        <v>585489.46262300666</v>
      </c>
      <c r="D28" s="38">
        <v>60158.384345266037</v>
      </c>
      <c r="E28" s="38"/>
      <c r="F28" s="38"/>
      <c r="G28" s="38"/>
      <c r="H28" s="38">
        <v>44987.066313975374</v>
      </c>
      <c r="I28" s="38"/>
      <c r="J28" s="38"/>
      <c r="K28" s="38"/>
      <c r="L28" s="38"/>
      <c r="M28" s="39">
        <f t="shared" si="2"/>
        <v>1884873.263845128</v>
      </c>
    </row>
    <row r="29" spans="1:13" ht="27" thickBot="1">
      <c r="A29" s="6" t="s">
        <v>7</v>
      </c>
      <c r="B29" s="40">
        <v>167713.87887175567</v>
      </c>
      <c r="C29" s="40">
        <v>311800.33770007547</v>
      </c>
      <c r="D29" s="38">
        <v>15830.542021630012</v>
      </c>
      <c r="E29" s="40"/>
      <c r="F29" s="40"/>
      <c r="G29" s="40"/>
      <c r="H29" s="40">
        <v>12120.919670741656</v>
      </c>
      <c r="I29" s="40"/>
      <c r="J29" s="40"/>
      <c r="K29" s="40"/>
      <c r="L29" s="40"/>
      <c r="M29" s="41">
        <f t="shared" si="2"/>
        <v>507465.67826420278</v>
      </c>
    </row>
    <row r="30" spans="1:13" ht="27" thickBot="1">
      <c r="A30" s="4" t="s">
        <v>8</v>
      </c>
      <c r="B30" s="38">
        <v>225856.70913598314</v>
      </c>
      <c r="C30" s="38">
        <v>248816.45257827686</v>
      </c>
      <c r="D30" s="38">
        <v>15855.334256553106</v>
      </c>
      <c r="E30" s="38"/>
      <c r="F30" s="38"/>
      <c r="G30" s="38"/>
      <c r="H30" s="38">
        <v>11998.54991605581</v>
      </c>
      <c r="I30" s="38"/>
      <c r="J30" s="38"/>
      <c r="K30" s="38"/>
      <c r="L30" s="38"/>
      <c r="M30" s="39">
        <f t="shared" si="2"/>
        <v>502527.0458868689</v>
      </c>
    </row>
    <row r="31" spans="1:13" ht="27" thickBot="1">
      <c r="A31" s="7" t="s">
        <v>11</v>
      </c>
      <c r="B31" s="42">
        <f>SUM(B20:B30)</f>
        <v>34267769.999999955</v>
      </c>
      <c r="C31" s="42">
        <f>SUM(C20:C30)</f>
        <v>13923673.549999993</v>
      </c>
      <c r="D31" s="42">
        <f>SUM(D20:D30)</f>
        <v>1350334.4500000004</v>
      </c>
      <c r="E31" s="42">
        <f t="shared" ref="E31:L31" si="3">SUM(E20:E30)</f>
        <v>0</v>
      </c>
      <c r="F31" s="42">
        <f t="shared" si="3"/>
        <v>0</v>
      </c>
      <c r="G31" s="42">
        <f t="shared" si="3"/>
        <v>0</v>
      </c>
      <c r="H31" s="42">
        <f t="shared" si="3"/>
        <v>1218159.1199999994</v>
      </c>
      <c r="I31" s="42">
        <f t="shared" si="3"/>
        <v>0</v>
      </c>
      <c r="J31" s="42">
        <f t="shared" si="3"/>
        <v>0</v>
      </c>
      <c r="K31" s="42">
        <f t="shared" si="3"/>
        <v>0</v>
      </c>
      <c r="L31" s="42">
        <f t="shared" si="3"/>
        <v>0</v>
      </c>
      <c r="M31" s="42">
        <f>SUM(M20:M30)</f>
        <v>50759937.119999953</v>
      </c>
    </row>
    <row r="33" spans="1:13" ht="65.25" thickBot="1">
      <c r="A33" s="52" t="s">
        <v>11</v>
      </c>
      <c r="B33" s="52"/>
      <c r="C33" s="52"/>
      <c r="D33" s="52"/>
      <c r="E33" s="52"/>
      <c r="F33" s="52"/>
      <c r="G33" s="52"/>
      <c r="H33" s="52"/>
      <c r="I33" s="52"/>
      <c r="J33" s="52"/>
      <c r="K33" s="52"/>
      <c r="L33" s="52"/>
      <c r="M33" s="52"/>
    </row>
    <row r="34" spans="1:13" ht="37.5" customHeight="1" thickBot="1">
      <c r="A34" s="57" t="s">
        <v>29</v>
      </c>
      <c r="B34" s="57" t="s">
        <v>30</v>
      </c>
      <c r="C34" s="57" t="s">
        <v>18</v>
      </c>
      <c r="D34" s="57"/>
      <c r="E34" s="57" t="s">
        <v>23</v>
      </c>
      <c r="F34" s="57" t="s">
        <v>19</v>
      </c>
      <c r="G34" s="57" t="s">
        <v>20</v>
      </c>
      <c r="H34" s="57" t="s">
        <v>21</v>
      </c>
      <c r="I34" s="57" t="s">
        <v>24</v>
      </c>
      <c r="J34" s="57" t="s">
        <v>25</v>
      </c>
      <c r="K34" s="57" t="s">
        <v>22</v>
      </c>
      <c r="L34" s="60" t="s">
        <v>31</v>
      </c>
      <c r="M34" s="58" t="s">
        <v>26</v>
      </c>
    </row>
    <row r="35" spans="1:13" ht="36.75" customHeight="1" thickBot="1">
      <c r="A35" s="57"/>
      <c r="B35" s="57"/>
      <c r="C35" s="37">
        <v>0.7</v>
      </c>
      <c r="D35" s="37" t="s">
        <v>33</v>
      </c>
      <c r="E35" s="57"/>
      <c r="F35" s="57"/>
      <c r="G35" s="57"/>
      <c r="H35" s="57"/>
      <c r="I35" s="57"/>
      <c r="J35" s="57"/>
      <c r="K35" s="57"/>
      <c r="L35" s="61"/>
      <c r="M35" s="58"/>
    </row>
    <row r="36" spans="1:13" ht="27" thickBot="1">
      <c r="A36" s="4" t="s">
        <v>9</v>
      </c>
      <c r="B36" s="38">
        <f>B4+B20</f>
        <v>5001247.3538648589</v>
      </c>
      <c r="C36" s="38">
        <f t="shared" ref="C36:L36" si="4">C4+C20</f>
        <v>1440158.2870727228</v>
      </c>
      <c r="D36" s="38">
        <f t="shared" si="4"/>
        <v>48936.315361356115</v>
      </c>
      <c r="E36" s="38">
        <f t="shared" si="4"/>
        <v>43924.34</v>
      </c>
      <c r="F36" s="38">
        <f t="shared" si="4"/>
        <v>0</v>
      </c>
      <c r="G36" s="38">
        <f t="shared" si="4"/>
        <v>49389.56</v>
      </c>
      <c r="H36" s="38">
        <f t="shared" si="4"/>
        <v>206986.06449205772</v>
      </c>
      <c r="I36" s="38">
        <f t="shared" si="4"/>
        <v>62661.18</v>
      </c>
      <c r="J36" s="38">
        <f t="shared" si="4"/>
        <v>9828.1</v>
      </c>
      <c r="K36" s="38">
        <f t="shared" si="4"/>
        <v>1961742.47</v>
      </c>
      <c r="L36" s="38">
        <f t="shared" si="4"/>
        <v>196840</v>
      </c>
      <c r="M36" s="39">
        <f>SUM(B36:L36)</f>
        <v>9021713.6707909945</v>
      </c>
    </row>
    <row r="37" spans="1:13" ht="27" thickBot="1">
      <c r="A37" s="6" t="s">
        <v>1</v>
      </c>
      <c r="B37" s="38">
        <f t="shared" ref="B37:L46" si="5">B5+B21</f>
        <v>7483393.8176990785</v>
      </c>
      <c r="C37" s="38">
        <f t="shared" si="5"/>
        <v>2136342.8775618793</v>
      </c>
      <c r="D37" s="38">
        <f t="shared" si="5"/>
        <v>202318.54891490456</v>
      </c>
      <c r="E37" s="38">
        <f t="shared" si="5"/>
        <v>60467.7</v>
      </c>
      <c r="F37" s="38">
        <f t="shared" si="5"/>
        <v>0</v>
      </c>
      <c r="G37" s="38">
        <f t="shared" si="5"/>
        <v>67991.3</v>
      </c>
      <c r="H37" s="38">
        <f t="shared" si="5"/>
        <v>302971.66647462989</v>
      </c>
      <c r="I37" s="38">
        <f t="shared" si="5"/>
        <v>127439.98</v>
      </c>
      <c r="J37" s="38">
        <f t="shared" si="5"/>
        <v>13529.68</v>
      </c>
      <c r="K37" s="38">
        <f t="shared" si="5"/>
        <v>2865097.04</v>
      </c>
      <c r="L37" s="38">
        <f t="shared" si="5"/>
        <v>688542</v>
      </c>
      <c r="M37" s="41">
        <f t="shared" ref="M37:M46" si="6">SUM(B37:L37)</f>
        <v>13948094.610650491</v>
      </c>
    </row>
    <row r="38" spans="1:13" ht="27" thickBot="1">
      <c r="A38" s="4" t="s">
        <v>2</v>
      </c>
      <c r="B38" s="38">
        <f t="shared" si="5"/>
        <v>36757853.61276412</v>
      </c>
      <c r="C38" s="38">
        <f t="shared" si="5"/>
        <v>10312960.785145929</v>
      </c>
      <c r="D38" s="38">
        <f t="shared" si="5"/>
        <v>1003403.4519882007</v>
      </c>
      <c r="E38" s="38">
        <f t="shared" si="5"/>
        <v>245904.25</v>
      </c>
      <c r="F38" s="38">
        <f t="shared" si="5"/>
        <v>0</v>
      </c>
      <c r="G38" s="38">
        <f t="shared" si="5"/>
        <v>276500.5</v>
      </c>
      <c r="H38" s="38">
        <f t="shared" si="5"/>
        <v>1322654.0123990914</v>
      </c>
      <c r="I38" s="38">
        <f t="shared" si="5"/>
        <v>758212.24</v>
      </c>
      <c r="J38" s="38">
        <f t="shared" si="5"/>
        <v>55021.21</v>
      </c>
      <c r="K38" s="38">
        <f t="shared" si="5"/>
        <v>11260003.279999999</v>
      </c>
      <c r="L38" s="38">
        <f t="shared" si="5"/>
        <v>2069787</v>
      </c>
      <c r="M38" s="39">
        <f t="shared" si="6"/>
        <v>64062300.342297345</v>
      </c>
    </row>
    <row r="39" spans="1:13" ht="27" thickBot="1">
      <c r="A39" s="6" t="s">
        <v>10</v>
      </c>
      <c r="B39" s="38">
        <f t="shared" si="5"/>
        <v>6685462.3307479108</v>
      </c>
      <c r="C39" s="38">
        <f t="shared" si="5"/>
        <v>1918258.0298794843</v>
      </c>
      <c r="D39" s="38">
        <f t="shared" si="5"/>
        <v>178901.03466085426</v>
      </c>
      <c r="E39" s="38">
        <f t="shared" si="5"/>
        <v>56767.33</v>
      </c>
      <c r="F39" s="38">
        <f t="shared" si="5"/>
        <v>0</v>
      </c>
      <c r="G39" s="38">
        <f t="shared" si="5"/>
        <v>63830.51</v>
      </c>
      <c r="H39" s="38">
        <f t="shared" si="5"/>
        <v>269475.4633195402</v>
      </c>
      <c r="I39" s="38">
        <f t="shared" si="5"/>
        <v>96295.25</v>
      </c>
      <c r="J39" s="38">
        <f t="shared" si="5"/>
        <v>12701.72</v>
      </c>
      <c r="K39" s="38">
        <f t="shared" si="5"/>
        <v>2505902.48</v>
      </c>
      <c r="L39" s="38">
        <f t="shared" si="5"/>
        <v>696966</v>
      </c>
      <c r="M39" s="41">
        <f t="shared" si="6"/>
        <v>12484560.148607789</v>
      </c>
    </row>
    <row r="40" spans="1:13" ht="27" thickBot="1">
      <c r="A40" s="4" t="s">
        <v>12</v>
      </c>
      <c r="B40" s="38">
        <f t="shared" si="5"/>
        <v>32288606.895961929</v>
      </c>
      <c r="C40" s="38">
        <f t="shared" si="5"/>
        <v>9096468.1844937056</v>
      </c>
      <c r="D40" s="38">
        <f t="shared" si="5"/>
        <v>710132.25537421426</v>
      </c>
      <c r="E40" s="38">
        <f t="shared" si="5"/>
        <v>226596.05</v>
      </c>
      <c r="F40" s="38">
        <f t="shared" si="5"/>
        <v>0</v>
      </c>
      <c r="G40" s="38">
        <f t="shared" si="5"/>
        <v>254789.9</v>
      </c>
      <c r="H40" s="38">
        <f t="shared" si="5"/>
        <v>1202874.5864299263</v>
      </c>
      <c r="I40" s="38">
        <f t="shared" si="5"/>
        <v>644884.03</v>
      </c>
      <c r="J40" s="38">
        <f t="shared" si="5"/>
        <v>50700.99</v>
      </c>
      <c r="K40" s="38">
        <f t="shared" si="5"/>
        <v>10731357.01</v>
      </c>
      <c r="L40" s="38">
        <f t="shared" si="5"/>
        <v>6585703</v>
      </c>
      <c r="M40" s="39">
        <f t="shared" si="6"/>
        <v>61792112.902259767</v>
      </c>
    </row>
    <row r="41" spans="1:13" ht="27" thickBot="1">
      <c r="A41" s="6" t="s">
        <v>3</v>
      </c>
      <c r="B41" s="38">
        <f t="shared" si="5"/>
        <v>11839322.36613025</v>
      </c>
      <c r="C41" s="38">
        <f t="shared" si="5"/>
        <v>3364576.393020187</v>
      </c>
      <c r="D41" s="38">
        <f t="shared" si="5"/>
        <v>580922.90252142213</v>
      </c>
      <c r="E41" s="38">
        <f t="shared" si="5"/>
        <v>91338.25</v>
      </c>
      <c r="F41" s="38">
        <f t="shared" si="5"/>
        <v>0</v>
      </c>
      <c r="G41" s="38">
        <f t="shared" si="5"/>
        <v>102702.85</v>
      </c>
      <c r="H41" s="38">
        <f t="shared" si="5"/>
        <v>439412.7061097527</v>
      </c>
      <c r="I41" s="38">
        <f t="shared" si="5"/>
        <v>231776.92</v>
      </c>
      <c r="J41" s="38">
        <f t="shared" si="5"/>
        <v>20436.98</v>
      </c>
      <c r="K41" s="38">
        <f t="shared" si="5"/>
        <v>4708662.38</v>
      </c>
      <c r="L41" s="38">
        <f t="shared" si="5"/>
        <v>25960</v>
      </c>
      <c r="M41" s="41">
        <f t="shared" si="6"/>
        <v>21405111.747781612</v>
      </c>
    </row>
    <row r="42" spans="1:13" ht="27" thickBot="1">
      <c r="A42" s="4" t="s">
        <v>4</v>
      </c>
      <c r="B42" s="38">
        <f t="shared" si="5"/>
        <v>8531657.5289216321</v>
      </c>
      <c r="C42" s="38">
        <f t="shared" si="5"/>
        <v>2435212.4789604815</v>
      </c>
      <c r="D42" s="38">
        <f t="shared" si="5"/>
        <v>199770.55585381587</v>
      </c>
      <c r="E42" s="38">
        <f t="shared" si="5"/>
        <v>68828.570000000007</v>
      </c>
      <c r="F42" s="38">
        <f t="shared" si="5"/>
        <v>0</v>
      </c>
      <c r="G42" s="38">
        <f t="shared" si="5"/>
        <v>77392.460000000006</v>
      </c>
      <c r="H42" s="38">
        <f t="shared" si="5"/>
        <v>326634.48630391457</v>
      </c>
      <c r="I42" s="38">
        <f t="shared" si="5"/>
        <v>135323.57999999999</v>
      </c>
      <c r="J42" s="38">
        <f t="shared" si="5"/>
        <v>15400.43</v>
      </c>
      <c r="K42" s="38">
        <f t="shared" si="5"/>
        <v>2862845.51</v>
      </c>
      <c r="L42" s="38">
        <f t="shared" si="5"/>
        <v>1179898</v>
      </c>
      <c r="M42" s="39">
        <f t="shared" si="6"/>
        <v>15832963.600039845</v>
      </c>
    </row>
    <row r="43" spans="1:13" ht="27" thickBot="1">
      <c r="A43" s="6" t="s">
        <v>5</v>
      </c>
      <c r="B43" s="38">
        <f t="shared" si="5"/>
        <v>4995757.0753395632</v>
      </c>
      <c r="C43" s="38">
        <f t="shared" si="5"/>
        <v>1433949.2609642439</v>
      </c>
      <c r="D43" s="38">
        <f t="shared" si="5"/>
        <v>111584.39470178334</v>
      </c>
      <c r="E43" s="38">
        <f t="shared" si="5"/>
        <v>42566.35</v>
      </c>
      <c r="F43" s="38">
        <f t="shared" si="5"/>
        <v>0</v>
      </c>
      <c r="G43" s="38">
        <f t="shared" si="5"/>
        <v>47862.6</v>
      </c>
      <c r="H43" s="38">
        <f t="shared" si="5"/>
        <v>198578.438570314</v>
      </c>
      <c r="I43" s="38">
        <f t="shared" si="5"/>
        <v>69883.28</v>
      </c>
      <c r="J43" s="38">
        <f t="shared" si="5"/>
        <v>9524.24</v>
      </c>
      <c r="K43" s="38">
        <f t="shared" si="5"/>
        <v>1874404.35</v>
      </c>
      <c r="L43" s="38">
        <f t="shared" si="5"/>
        <v>379803</v>
      </c>
      <c r="M43" s="41">
        <f t="shared" si="6"/>
        <v>9163912.9895759039</v>
      </c>
    </row>
    <row r="44" spans="1:13" ht="27" thickBot="1">
      <c r="A44" s="4" t="s">
        <v>6</v>
      </c>
      <c r="B44" s="38">
        <f t="shared" si="5"/>
        <v>6339918.5005628802</v>
      </c>
      <c r="C44" s="38">
        <f t="shared" si="5"/>
        <v>1816862.7926230067</v>
      </c>
      <c r="D44" s="38">
        <f t="shared" si="5"/>
        <v>146866.16434526604</v>
      </c>
      <c r="E44" s="38">
        <f t="shared" si="5"/>
        <v>53196.94</v>
      </c>
      <c r="F44" s="38">
        <f t="shared" si="5"/>
        <v>0</v>
      </c>
      <c r="G44" s="38">
        <f t="shared" si="5"/>
        <v>59815.88</v>
      </c>
      <c r="H44" s="38">
        <f t="shared" si="5"/>
        <v>236981.83631397536</v>
      </c>
      <c r="I44" s="38">
        <f t="shared" si="5"/>
        <v>90540.4</v>
      </c>
      <c r="J44" s="38">
        <f t="shared" si="5"/>
        <v>11902.84</v>
      </c>
      <c r="K44" s="38">
        <f t="shared" si="5"/>
        <v>2499830.79</v>
      </c>
      <c r="L44" s="38">
        <f t="shared" si="5"/>
        <v>157769</v>
      </c>
      <c r="M44" s="39">
        <f t="shared" si="6"/>
        <v>11413685.14384513</v>
      </c>
    </row>
    <row r="45" spans="1:13" ht="27" thickBot="1">
      <c r="A45" s="6" t="s">
        <v>7</v>
      </c>
      <c r="B45" s="38">
        <f t="shared" si="5"/>
        <v>5129696.7188717555</v>
      </c>
      <c r="C45" s="38">
        <f t="shared" si="5"/>
        <v>1499214.4677000754</v>
      </c>
      <c r="D45" s="38">
        <f t="shared" si="5"/>
        <v>38647.512021630013</v>
      </c>
      <c r="E45" s="38">
        <f t="shared" si="5"/>
        <v>51297.85</v>
      </c>
      <c r="F45" s="38">
        <f t="shared" si="5"/>
        <v>0</v>
      </c>
      <c r="G45" s="38">
        <f t="shared" si="5"/>
        <v>57680.5</v>
      </c>
      <c r="H45" s="38">
        <f t="shared" si="5"/>
        <v>184524.93967074165</v>
      </c>
      <c r="I45" s="38">
        <f t="shared" si="5"/>
        <v>20944.13</v>
      </c>
      <c r="J45" s="38">
        <f t="shared" si="5"/>
        <v>11477.92</v>
      </c>
      <c r="K45" s="38">
        <f t="shared" si="5"/>
        <v>2238900.15</v>
      </c>
      <c r="L45" s="38">
        <f t="shared" si="5"/>
        <v>990628</v>
      </c>
      <c r="M45" s="41">
        <f t="shared" si="6"/>
        <v>10223012.188264202</v>
      </c>
    </row>
    <row r="46" spans="1:13" ht="27" thickBot="1">
      <c r="A46" s="4" t="s">
        <v>8</v>
      </c>
      <c r="B46" s="38">
        <f t="shared" si="5"/>
        <v>3748931.8791359831</v>
      </c>
      <c r="C46" s="38">
        <f t="shared" si="5"/>
        <v>1091896.6025782768</v>
      </c>
      <c r="D46" s="38">
        <f t="shared" si="5"/>
        <v>38708.044256553098</v>
      </c>
      <c r="E46" s="38">
        <f t="shared" si="5"/>
        <v>36422.17</v>
      </c>
      <c r="F46" s="38">
        <f t="shared" si="5"/>
        <v>0</v>
      </c>
      <c r="G46" s="38">
        <f t="shared" si="5"/>
        <v>40953.94</v>
      </c>
      <c r="H46" s="38">
        <f t="shared" si="5"/>
        <v>140758.35991605581</v>
      </c>
      <c r="I46" s="38">
        <f t="shared" si="5"/>
        <v>24210.61</v>
      </c>
      <c r="J46" s="38">
        <f t="shared" si="5"/>
        <v>8149.49</v>
      </c>
      <c r="K46" s="38">
        <f t="shared" si="5"/>
        <v>1351345.34</v>
      </c>
      <c r="L46" s="38">
        <f t="shared" si="5"/>
        <v>50021</v>
      </c>
      <c r="M46" s="39">
        <f t="shared" si="6"/>
        <v>6531397.4358868692</v>
      </c>
    </row>
    <row r="47" spans="1:13" ht="27" thickBot="1">
      <c r="A47" s="7" t="s">
        <v>11</v>
      </c>
      <c r="B47" s="42">
        <f>SUM(B36:B46)</f>
        <v>128801848.07999995</v>
      </c>
      <c r="C47" s="42">
        <f>SUM(C36:C46)</f>
        <v>36545900.159999989</v>
      </c>
      <c r="D47" s="42">
        <f>SUM(D36:D46)</f>
        <v>3260191.18</v>
      </c>
      <c r="E47" s="42">
        <f t="shared" ref="E47:L47" si="7">SUM(E36:E46)</f>
        <v>977309.8</v>
      </c>
      <c r="F47" s="42">
        <f t="shared" si="7"/>
        <v>0</v>
      </c>
      <c r="G47" s="42">
        <f t="shared" si="7"/>
        <v>1098910</v>
      </c>
      <c r="H47" s="42">
        <f t="shared" si="7"/>
        <v>4831852.5599999987</v>
      </c>
      <c r="I47" s="42">
        <f t="shared" si="7"/>
        <v>2262171.5999999996</v>
      </c>
      <c r="J47" s="42">
        <f t="shared" si="7"/>
        <v>218673.59999999998</v>
      </c>
      <c r="K47" s="42">
        <f t="shared" si="7"/>
        <v>44860090.800000004</v>
      </c>
      <c r="L47" s="42">
        <f t="shared" si="7"/>
        <v>13021917</v>
      </c>
      <c r="M47" s="42">
        <f>SUM(M36:M46)</f>
        <v>235878864.77999991</v>
      </c>
    </row>
  </sheetData>
  <mergeCells count="39">
    <mergeCell ref="K34:K35"/>
    <mergeCell ref="L34:L35"/>
    <mergeCell ref="M34:M35"/>
    <mergeCell ref="A33:M33"/>
    <mergeCell ref="A34:A35"/>
    <mergeCell ref="B34:B35"/>
    <mergeCell ref="C34:D34"/>
    <mergeCell ref="E34:E35"/>
    <mergeCell ref="F34:F35"/>
    <mergeCell ref="G34:G35"/>
    <mergeCell ref="H34:H35"/>
    <mergeCell ref="I34:I35"/>
    <mergeCell ref="J34:J35"/>
    <mergeCell ref="M18:M19"/>
    <mergeCell ref="K2:K3"/>
    <mergeCell ref="L2:L3"/>
    <mergeCell ref="M2:M3"/>
    <mergeCell ref="A17:M17"/>
    <mergeCell ref="A18:A19"/>
    <mergeCell ref="B18:B19"/>
    <mergeCell ref="C18:D18"/>
    <mergeCell ref="E18:E19"/>
    <mergeCell ref="F18:F19"/>
    <mergeCell ref="G18:G19"/>
    <mergeCell ref="H18:H19"/>
    <mergeCell ref="I18:I19"/>
    <mergeCell ref="J18:J19"/>
    <mergeCell ref="K18:K19"/>
    <mergeCell ref="L18:L19"/>
    <mergeCell ref="A1:M1"/>
    <mergeCell ref="A2:A3"/>
    <mergeCell ref="B2:B3"/>
    <mergeCell ref="C2:D2"/>
    <mergeCell ref="E2:E3"/>
    <mergeCell ref="F2:F3"/>
    <mergeCell ref="G2:G3"/>
    <mergeCell ref="H2:H3"/>
    <mergeCell ref="I2:I3"/>
    <mergeCell ref="J2:J3"/>
  </mergeCells>
  <pageMargins left="0.7" right="0.7" top="0.75" bottom="0.75" header="0.3" footer="0.3"/>
  <pageSetup scale="3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PORTAL SEFIN</vt:lpstr>
      <vt:lpstr>Hoja1</vt:lpstr>
      <vt:lpstr>'PORTAL SEFIN'!Área_de_impresión</vt:lpstr>
    </vt:vector>
  </TitlesOfParts>
  <Company>ingresos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RECAUDACION</dc:creator>
  <cp:lastModifiedBy>A.Valdez</cp:lastModifiedBy>
  <cp:lastPrinted>2020-11-04T16:33:48Z</cp:lastPrinted>
  <dcterms:created xsi:type="dcterms:W3CDTF">2008-01-30T14:54:54Z</dcterms:created>
  <dcterms:modified xsi:type="dcterms:W3CDTF">2020-11-04T17:04:16Z</dcterms:modified>
</cp:coreProperties>
</file>