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NOVIEMBRE\"/>
    </mc:Choice>
  </mc:AlternateContent>
  <bookViews>
    <workbookView xWindow="0" yWindow="0" windowWidth="6525" windowHeight="4275" tabRatio="865"/>
  </bookViews>
  <sheets>
    <sheet name="PORTAL SEFIN" sheetId="33" r:id="rId1"/>
    <sheet name="Hoja1" sheetId="34" state="hidden" r:id="rId2"/>
  </sheets>
  <externalReferences>
    <externalReference r:id="rId3"/>
  </externalReference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D5" i="33" l="1"/>
  <c r="D6" i="33"/>
  <c r="D7" i="33"/>
  <c r="D8" i="33"/>
  <c r="D9" i="33"/>
  <c r="D10" i="33"/>
  <c r="D11" i="33"/>
  <c r="D12" i="33"/>
  <c r="D13" i="33"/>
  <c r="D14" i="33"/>
  <c r="D4" i="33"/>
  <c r="G33" i="33"/>
  <c r="G23" i="33" l="1"/>
  <c r="M15" i="33" l="1"/>
  <c r="G32" i="33" l="1"/>
  <c r="A32" i="33"/>
  <c r="N5" i="33" l="1"/>
  <c r="N6" i="33"/>
  <c r="N7" i="33"/>
  <c r="N8" i="33"/>
  <c r="N9" i="33"/>
  <c r="N10" i="33"/>
  <c r="N11" i="33"/>
  <c r="N12" i="33"/>
  <c r="N13" i="33"/>
  <c r="N14" i="33"/>
  <c r="N4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0" i="33"/>
  <c r="G29" i="33"/>
  <c r="G28" i="33"/>
  <c r="G27" i="33"/>
  <c r="G26" i="33"/>
  <c r="G25" i="33"/>
  <c r="G24" i="33"/>
  <c r="G20" i="33"/>
  <c r="L15" i="33"/>
  <c r="K15" i="33"/>
  <c r="J15" i="33"/>
  <c r="I15" i="33"/>
  <c r="H15" i="33"/>
  <c r="G15" i="33"/>
  <c r="F15" i="33"/>
  <c r="E15" i="33"/>
  <c r="D15" i="33"/>
  <c r="C15" i="33"/>
  <c r="E33" i="33" s="1"/>
  <c r="B15" i="33"/>
  <c r="G22" i="33" l="1"/>
  <c r="N15" i="33"/>
  <c r="G21" i="33"/>
</calcChain>
</file>

<file path=xl/sharedStrings.xml><?xml version="1.0" encoding="utf-8"?>
<sst xmlns="http://schemas.openxmlformats.org/spreadsheetml/2006/main" count="134" uniqueCount="42">
  <si>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</si>
  <si>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</si>
  <si>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</si>
  <si>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</si>
  <si>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</si>
  <si>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</si>
  <si>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</si>
  <si>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</si>
  <si>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</si>
  <si>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</si>
  <si>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</si>
  <si>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</si>
  <si>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</si>
  <si>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</si>
  <si>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</si>
  <si>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</si>
  <si>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</si>
  <si>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</si>
  <si>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</si>
  <si>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</si>
  <si>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</si>
  <si>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</si>
  <si>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</si>
  <si>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</si>
  <si>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</si>
  <si>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</si>
  <si>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</si>
  <si>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</si>
  <si>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</si>
  <si>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</si>
  <si>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</si>
  <si>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</si>
  <si>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</si>
  <si>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</si>
  <si>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</si>
  <si>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</si>
  <si>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r>
      <t xml:space="preserve">30% </t>
    </r>
    <r>
      <rPr>
        <b/>
        <sz val="14"/>
        <rFont val="Arial"/>
        <family val="2"/>
      </rPr>
      <t>/1</t>
    </r>
  </si>
  <si>
    <t>ART. 126 de la LISR  (Enajenación de Bienes)</t>
  </si>
  <si>
    <t>6ta PARCIALIDAD DEL AJUSTE DE COEFICIENTE DEL FONDO DE COLABORACIÓN ADMINISTRATIVA EN MATERIA DE PREDIAL (MUNICIPIO DE CHAMPOTON)</t>
  </si>
  <si>
    <r>
      <t>/1</t>
    </r>
    <r>
      <rPr>
        <sz val="14"/>
        <rFont val="Arial"/>
        <family val="2"/>
      </rPr>
      <t xml:space="preserve"> Se aplicó la sexta deducción de manera proporcional del Ajuste de Coeficiente 2020 al Fondo de Fomento Municipal (30%) . Teniendo un saldo pendiente de deducir por el importe total de: </t>
    </r>
    <r>
      <rPr>
        <b/>
        <sz val="14"/>
        <color rgb="FFFF0000"/>
        <rFont val="Arial"/>
        <family val="2"/>
      </rPr>
      <t>-$1,523,198.75</t>
    </r>
  </si>
  <si>
    <t>PARTICIPACIONES A MUNICIPIOS NOVIEMBRE 2020</t>
  </si>
  <si>
    <t>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</si>
</sst>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8" fontId="40" fillId="2" borderId="0" xfId="60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168" fontId="30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NDO%20X%20MUNICIPIO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E.JULIO"/>
      <sheetName val="julio (2)"/>
      <sheetName val="OCTUBRE 3 AJUSTE"/>
      <sheetName val="NOVIEMBRE"/>
      <sheetName val="INFORMACIÓN"/>
      <sheetName val="Hoja1"/>
      <sheetName val="Hoja2"/>
      <sheetName val="Hoja4"/>
      <sheetName val="Hoja3"/>
      <sheetName val="Hoja5"/>
      <sheetName val="Hoja6"/>
      <sheetName val="Hoja7"/>
    </sheetNames>
    <sheetDataSet>
      <sheetData sheetId="0"/>
      <sheetData sheetId="1"/>
      <sheetData sheetId="2"/>
      <sheetData sheetId="3">
        <row r="29">
          <cell r="M29">
            <v>143935.25</v>
          </cell>
        </row>
        <row r="30">
          <cell r="M30">
            <v>184528.98</v>
          </cell>
        </row>
        <row r="31">
          <cell r="M31">
            <v>924577.06</v>
          </cell>
        </row>
        <row r="32">
          <cell r="M32">
            <v>134814.41</v>
          </cell>
        </row>
        <row r="33">
          <cell r="M33">
            <v>834510.97</v>
          </cell>
        </row>
        <row r="34">
          <cell r="M34">
            <v>233756.16</v>
          </cell>
          <cell r="N34">
            <v>-233756.16</v>
          </cell>
        </row>
        <row r="35">
          <cell r="M35">
            <v>172803.29</v>
          </cell>
        </row>
        <row r="36">
          <cell r="M36">
            <v>103094.77</v>
          </cell>
        </row>
        <row r="37">
          <cell r="M37">
            <v>127321.35</v>
          </cell>
        </row>
        <row r="38">
          <cell r="M38">
            <v>26721.67</v>
          </cell>
        </row>
        <row r="39">
          <cell r="M39">
            <v>37884.31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topLeftCell="I1" zoomScale="40" zoomScaleNormal="40" zoomScaleSheetLayoutView="40" workbookViewId="0">
      <selection activeCell="M4" sqref="M4:M14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39" ht="151.5" customHeight="1" thickBot="1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39" s="3" customFormat="1" ht="63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24</v>
      </c>
      <c r="J2" s="58" t="s">
        <v>25</v>
      </c>
      <c r="K2" s="58" t="s">
        <v>22</v>
      </c>
      <c r="L2" s="61" t="s">
        <v>31</v>
      </c>
      <c r="M2" s="61" t="s">
        <v>37</v>
      </c>
      <c r="N2" s="59" t="s">
        <v>26</v>
      </c>
      <c r="P2" s="34"/>
    </row>
    <row r="3" spans="1:39" s="3" customFormat="1" ht="43.5" customHeight="1" thickBot="1">
      <c r="A3" s="58"/>
      <c r="B3" s="58"/>
      <c r="C3" s="37">
        <v>0.7</v>
      </c>
      <c r="D3" s="37" t="s">
        <v>36</v>
      </c>
      <c r="E3" s="58"/>
      <c r="F3" s="58"/>
      <c r="G3" s="58"/>
      <c r="H3" s="58"/>
      <c r="I3" s="58"/>
      <c r="J3" s="58"/>
      <c r="K3" s="58"/>
      <c r="L3" s="62"/>
      <c r="M3" s="62"/>
      <c r="N3" s="59"/>
      <c r="P3" s="34"/>
    </row>
    <row r="4" spans="1:39" ht="29.25" customHeight="1" thickBot="1">
      <c r="A4" s="4" t="s">
        <v>9</v>
      </c>
      <c r="B4" s="38">
        <v>4330049.17</v>
      </c>
      <c r="C4" s="38">
        <v>1030186.07</v>
      </c>
      <c r="D4" s="38">
        <f>[1]NOVIEMBRE!M29+[1]NOVIEMBRE!N29</f>
        <v>143935.25</v>
      </c>
      <c r="E4" s="38">
        <v>30140.46</v>
      </c>
      <c r="F4" s="38">
        <v>0</v>
      </c>
      <c r="G4" s="38">
        <v>38920.79</v>
      </c>
      <c r="H4" s="38">
        <v>177261.82</v>
      </c>
      <c r="I4" s="38">
        <v>58935.09</v>
      </c>
      <c r="J4" s="38">
        <v>10116.56</v>
      </c>
      <c r="K4" s="38">
        <v>1912225.68</v>
      </c>
      <c r="L4" s="38">
        <v>447417</v>
      </c>
      <c r="M4" s="38">
        <v>1770.15</v>
      </c>
      <c r="N4" s="39">
        <f>SUM(B4:M4)</f>
        <v>8180958.04</v>
      </c>
      <c r="P4" s="35"/>
      <c r="Q4" s="5"/>
    </row>
    <row r="5" spans="1:39" ht="29.25" customHeight="1" thickBot="1">
      <c r="A5" s="6" t="s">
        <v>1</v>
      </c>
      <c r="B5" s="40">
        <v>6011416.9299999997</v>
      </c>
      <c r="C5" s="40">
        <v>1430209.62</v>
      </c>
      <c r="D5" s="40">
        <f>[1]NOVIEMBRE!M30+[1]NOVIEMBRE!N30</f>
        <v>184528.98</v>
      </c>
      <c r="E5" s="40">
        <v>41844.07</v>
      </c>
      <c r="F5" s="40">
        <v>0</v>
      </c>
      <c r="G5" s="40">
        <v>54033.83</v>
      </c>
      <c r="H5" s="40">
        <v>243036.42</v>
      </c>
      <c r="I5" s="40">
        <v>119069.38</v>
      </c>
      <c r="J5" s="40">
        <v>14044.84</v>
      </c>
      <c r="K5" s="40">
        <v>2775670.03</v>
      </c>
      <c r="L5" s="40">
        <v>284288</v>
      </c>
      <c r="M5" s="40">
        <v>2788.3</v>
      </c>
      <c r="N5" s="41">
        <f t="shared" ref="N5:N14" si="0">SUM(B5:M5)</f>
        <v>11160930.4</v>
      </c>
      <c r="P5" s="35"/>
      <c r="Q5" s="5"/>
    </row>
    <row r="6" spans="1:39" ht="29.25" customHeight="1" thickBot="1">
      <c r="A6" s="4" t="s">
        <v>2</v>
      </c>
      <c r="B6" s="38">
        <v>24588712.289999999</v>
      </c>
      <c r="C6" s="38">
        <v>5850037.2199999997</v>
      </c>
      <c r="D6" s="38">
        <f>[1]NOVIEMBRE!M31+[1]NOVIEMBRE!N31</f>
        <v>924577.06</v>
      </c>
      <c r="E6" s="38">
        <v>171156.28</v>
      </c>
      <c r="F6" s="38">
        <v>0</v>
      </c>
      <c r="G6" s="38">
        <v>221016.47</v>
      </c>
      <c r="H6" s="38">
        <v>877954.15</v>
      </c>
      <c r="I6" s="38">
        <v>685305.83</v>
      </c>
      <c r="J6" s="38">
        <v>57448.12</v>
      </c>
      <c r="K6" s="38">
        <v>10389694.01</v>
      </c>
      <c r="L6" s="38">
        <v>3761992</v>
      </c>
      <c r="M6" s="38">
        <v>10990.91</v>
      </c>
      <c r="N6" s="39">
        <f t="shared" si="0"/>
        <v>47538884.339999989</v>
      </c>
      <c r="P6" s="35"/>
      <c r="Q6" s="5"/>
    </row>
    <row r="7" spans="1:39" ht="29.25" customHeight="1" thickBot="1">
      <c r="A7" s="6" t="s">
        <v>10</v>
      </c>
      <c r="B7" s="40">
        <v>5638059.5199999996</v>
      </c>
      <c r="C7" s="40">
        <v>1341382.08</v>
      </c>
      <c r="D7" s="40">
        <f>[1]NOVIEMBRE!M32+[1]NOVIEMBRE!N32</f>
        <v>134814.41</v>
      </c>
      <c r="E7" s="40">
        <v>39245.22</v>
      </c>
      <c r="F7" s="40">
        <v>0</v>
      </c>
      <c r="G7" s="40">
        <v>50677.89</v>
      </c>
      <c r="H7" s="40">
        <v>224009.8</v>
      </c>
      <c r="I7" s="40">
        <v>91798.5</v>
      </c>
      <c r="J7" s="40">
        <v>13172.55</v>
      </c>
      <c r="K7" s="40">
        <v>2450728.25</v>
      </c>
      <c r="L7" s="40">
        <v>893350</v>
      </c>
      <c r="M7" s="40">
        <v>2329.88</v>
      </c>
      <c r="N7" s="41">
        <f t="shared" si="0"/>
        <v>10879568.1</v>
      </c>
      <c r="P7" s="35"/>
      <c r="Q7" s="5"/>
    </row>
    <row r="8" spans="1:39" ht="29.25" customHeight="1" thickBot="1">
      <c r="A8" s="4" t="s">
        <v>12</v>
      </c>
      <c r="B8" s="38">
        <v>22888445.309999999</v>
      </c>
      <c r="C8" s="38">
        <v>5445517.25</v>
      </c>
      <c r="D8" s="38">
        <f>[1]NOVIEMBRE!M33+[1]NOVIEMBRE!N33</f>
        <v>834510.97</v>
      </c>
      <c r="E8" s="38">
        <v>159321.12</v>
      </c>
      <c r="F8" s="38">
        <v>0</v>
      </c>
      <c r="G8" s="38">
        <v>205733.56</v>
      </c>
      <c r="H8" s="38">
        <v>843388.78</v>
      </c>
      <c r="I8" s="38">
        <v>626110.07999999996</v>
      </c>
      <c r="J8" s="38">
        <v>53475.68</v>
      </c>
      <c r="K8" s="38">
        <v>10247528.16</v>
      </c>
      <c r="L8" s="38">
        <v>7393940</v>
      </c>
      <c r="M8" s="38">
        <v>9733.39</v>
      </c>
      <c r="N8" s="39">
        <f t="shared" si="0"/>
        <v>48707704.299999997</v>
      </c>
      <c r="P8" s="35"/>
      <c r="Q8" s="5"/>
    </row>
    <row r="9" spans="1:39" ht="29.25" customHeight="1" thickBot="1">
      <c r="A9" s="6" t="s">
        <v>3</v>
      </c>
      <c r="B9" s="40">
        <v>8990285.4800000004</v>
      </c>
      <c r="C9" s="40">
        <v>2138928.79</v>
      </c>
      <c r="D9" s="40">
        <f>[1]NOVIEMBRE!M34+[1]NOVIEMBRE!N34</f>
        <v>0</v>
      </c>
      <c r="E9" s="40">
        <v>62579.28</v>
      </c>
      <c r="F9" s="40">
        <v>0</v>
      </c>
      <c r="G9" s="40">
        <v>80809.48</v>
      </c>
      <c r="H9" s="40">
        <v>331866.93</v>
      </c>
      <c r="I9" s="40">
        <v>181137.41</v>
      </c>
      <c r="J9" s="40">
        <v>21004.550000000003</v>
      </c>
      <c r="K9" s="40">
        <v>4457195.4800000004</v>
      </c>
      <c r="L9" s="40">
        <v>974045</v>
      </c>
      <c r="M9" s="40">
        <v>4009.05</v>
      </c>
      <c r="N9" s="41">
        <f t="shared" si="0"/>
        <v>17241861.449999999</v>
      </c>
      <c r="P9" s="35"/>
      <c r="Q9" s="5"/>
    </row>
    <row r="10" spans="1:39" ht="29.25" customHeight="1" thickBot="1">
      <c r="A10" s="4" t="s">
        <v>4</v>
      </c>
      <c r="B10" s="38">
        <v>6801613.4400000004</v>
      </c>
      <c r="C10" s="38">
        <v>1618209.66</v>
      </c>
      <c r="D10" s="38">
        <f>[1]NOVIEMBRE!M35+[1]NOVIEMBRE!N35</f>
        <v>172803.29</v>
      </c>
      <c r="E10" s="38">
        <v>47344.44</v>
      </c>
      <c r="F10" s="38">
        <v>0</v>
      </c>
      <c r="G10" s="38">
        <v>61136.54</v>
      </c>
      <c r="H10" s="38">
        <v>257981.97</v>
      </c>
      <c r="I10" s="38">
        <v>118631.21</v>
      </c>
      <c r="J10" s="38">
        <v>15891.03</v>
      </c>
      <c r="K10" s="38">
        <v>2730253.24</v>
      </c>
      <c r="L10" s="38">
        <v>531028</v>
      </c>
      <c r="M10" s="38">
        <v>2861.32</v>
      </c>
      <c r="N10" s="39">
        <f t="shared" si="0"/>
        <v>12357754.139999999</v>
      </c>
      <c r="P10" s="35"/>
      <c r="Q10" s="5"/>
    </row>
    <row r="11" spans="1:39" ht="29.25" customHeight="1" thickBot="1">
      <c r="A11" s="6" t="s">
        <v>5</v>
      </c>
      <c r="B11" s="40">
        <v>4249879.26</v>
      </c>
      <c r="C11" s="40">
        <v>1011112.4</v>
      </c>
      <c r="D11" s="40">
        <f>[1]NOVIEMBRE!M36+[1]NOVIEMBRE!N36</f>
        <v>103094.77</v>
      </c>
      <c r="E11" s="40">
        <v>29582.42</v>
      </c>
      <c r="F11" s="40">
        <v>0</v>
      </c>
      <c r="G11" s="40">
        <v>38200.18</v>
      </c>
      <c r="H11" s="40">
        <v>165034.97</v>
      </c>
      <c r="I11" s="40">
        <v>64795.360000000001</v>
      </c>
      <c r="J11" s="40">
        <v>9929.25</v>
      </c>
      <c r="K11" s="40">
        <v>1850696.21</v>
      </c>
      <c r="L11" s="40">
        <v>151254</v>
      </c>
      <c r="M11" s="40">
        <v>1871.77</v>
      </c>
      <c r="N11" s="41">
        <f t="shared" si="0"/>
        <v>7675450.5899999989</v>
      </c>
      <c r="P11" s="35"/>
      <c r="Q11" s="5"/>
    </row>
    <row r="12" spans="1:39" ht="29.25" customHeight="1" thickBot="1">
      <c r="A12" s="4" t="s">
        <v>6</v>
      </c>
      <c r="B12" s="38">
        <v>5240723.82</v>
      </c>
      <c r="C12" s="38">
        <v>1246849.74</v>
      </c>
      <c r="D12" s="38">
        <f>[1]NOVIEMBRE!M37+[1]NOVIEMBRE!N37</f>
        <v>127321.35</v>
      </c>
      <c r="E12" s="38">
        <v>36479.449999999997</v>
      </c>
      <c r="F12" s="38">
        <v>0</v>
      </c>
      <c r="G12" s="38">
        <v>47106.42</v>
      </c>
      <c r="H12" s="38">
        <v>191994.77</v>
      </c>
      <c r="I12" s="38">
        <v>82498.62</v>
      </c>
      <c r="J12" s="38">
        <v>12244.23</v>
      </c>
      <c r="K12" s="38">
        <v>2410173.75</v>
      </c>
      <c r="L12" s="38">
        <v>225753</v>
      </c>
      <c r="M12" s="38">
        <v>2193.0100000000002</v>
      </c>
      <c r="N12" s="39">
        <f t="shared" si="0"/>
        <v>9623338.1600000001</v>
      </c>
      <c r="P12" s="35"/>
      <c r="Q12" s="5"/>
    </row>
    <row r="13" spans="1:39" ht="29.25" customHeight="1" thickBot="1">
      <c r="A13" s="6" t="s">
        <v>7</v>
      </c>
      <c r="B13" s="40">
        <v>4991868.83</v>
      </c>
      <c r="C13" s="40">
        <v>1187643.26</v>
      </c>
      <c r="D13" s="40">
        <f>[1]NOVIEMBRE!M38+[1]NOVIEMBRE!N38</f>
        <v>26721.67</v>
      </c>
      <c r="E13" s="40">
        <v>34747.230000000003</v>
      </c>
      <c r="F13" s="40">
        <v>0</v>
      </c>
      <c r="G13" s="40">
        <v>44869.58</v>
      </c>
      <c r="H13" s="40">
        <v>172404.02</v>
      </c>
      <c r="I13" s="40">
        <v>18231.57</v>
      </c>
      <c r="J13" s="40">
        <v>11662.81</v>
      </c>
      <c r="K13" s="40">
        <v>2202715.91</v>
      </c>
      <c r="L13" s="40">
        <v>616363</v>
      </c>
      <c r="M13" s="40">
        <v>1065.6300000000001</v>
      </c>
      <c r="N13" s="41">
        <f t="shared" si="0"/>
        <v>9308293.5099999998</v>
      </c>
      <c r="P13" s="35"/>
      <c r="Q13" s="5"/>
    </row>
    <row r="14" spans="1:39" ht="29.25" customHeight="1" thickBot="1">
      <c r="A14" s="4" t="s">
        <v>8</v>
      </c>
      <c r="B14" s="38">
        <v>3561766.91</v>
      </c>
      <c r="C14" s="38">
        <v>847399.76</v>
      </c>
      <c r="D14" s="38">
        <f>[1]NOVIEMBRE!M39+[1]NOVIEMBRE!N39</f>
        <v>37884.31</v>
      </c>
      <c r="E14" s="38">
        <v>24792.63</v>
      </c>
      <c r="F14" s="38">
        <v>0</v>
      </c>
      <c r="G14" s="38">
        <v>32015.06</v>
      </c>
      <c r="H14" s="38">
        <v>128759.81</v>
      </c>
      <c r="I14" s="38">
        <v>22101.75</v>
      </c>
      <c r="J14" s="38">
        <v>8321.58</v>
      </c>
      <c r="K14" s="38">
        <v>1327945.68</v>
      </c>
      <c r="L14" s="38">
        <v>804824</v>
      </c>
      <c r="M14" s="38">
        <v>1126.99</v>
      </c>
      <c r="N14" s="39">
        <f t="shared" si="0"/>
        <v>6796938.4799999986</v>
      </c>
      <c r="P14" s="35"/>
      <c r="Q14" s="5"/>
    </row>
    <row r="15" spans="1:39" s="9" customFormat="1" ht="42.75" customHeight="1" thickBot="1">
      <c r="A15" s="7" t="s">
        <v>11</v>
      </c>
      <c r="B15" s="42">
        <f>SUM(B4:B14)</f>
        <v>97292820.959999993</v>
      </c>
      <c r="C15" s="42">
        <f>SUM(C4:C14)</f>
        <v>23147475.850000001</v>
      </c>
      <c r="D15" s="42">
        <f>SUM(D4:D14)</f>
        <v>2690192.06</v>
      </c>
      <c r="E15" s="42">
        <f t="shared" ref="E15:M15" si="1">SUM(E4:E14)</f>
        <v>677232.60000000009</v>
      </c>
      <c r="F15" s="42">
        <f t="shared" si="1"/>
        <v>0</v>
      </c>
      <c r="G15" s="42">
        <f t="shared" si="1"/>
        <v>874519.80000000016</v>
      </c>
      <c r="H15" s="42">
        <f t="shared" si="1"/>
        <v>3613693.4400000009</v>
      </c>
      <c r="I15" s="42">
        <f t="shared" si="1"/>
        <v>2068614.8</v>
      </c>
      <c r="J15" s="42">
        <f t="shared" si="1"/>
        <v>227311.19999999998</v>
      </c>
      <c r="K15" s="42">
        <f t="shared" si="1"/>
        <v>42754826.399999999</v>
      </c>
      <c r="L15" s="42">
        <f t="shared" si="1"/>
        <v>16084254</v>
      </c>
      <c r="M15" s="42">
        <f t="shared" si="1"/>
        <v>40740.399999999994</v>
      </c>
      <c r="N15" s="42">
        <f>SUM(N4:N14)</f>
        <v>189471681.50999993</v>
      </c>
      <c r="O15" s="8"/>
      <c r="P15" s="3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27" customHeight="1">
      <c r="A16" s="60" t="s">
        <v>27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31"/>
      <c r="M16" s="50"/>
    </row>
    <row r="17" spans="1:39" ht="27" customHeight="1">
      <c r="A17" s="63" t="s">
        <v>39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39" s="46" customFormat="1" ht="33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0" customFormat="1" ht="24.75" customHeight="1">
      <c r="A19" s="55" t="s">
        <v>41</v>
      </c>
      <c r="B19" s="56"/>
      <c r="C19" s="56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7"/>
      <c r="O19" s="12"/>
      <c r="P19" s="3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s="10" customFormat="1" ht="24.75" customHeight="1">
      <c r="A20" s="57" t="s">
        <v>17</v>
      </c>
      <c r="B20" s="57"/>
      <c r="C20" s="57"/>
      <c r="D20" s="18"/>
      <c r="E20" s="43">
        <v>405386754</v>
      </c>
      <c r="F20" s="19" t="s">
        <v>13</v>
      </c>
      <c r="G20" s="43">
        <f>ROUND(E20*0.24,2)</f>
        <v>97292820.959999993</v>
      </c>
      <c r="H20" s="51"/>
      <c r="I20" s="11"/>
      <c r="J20" s="12"/>
      <c r="K20" s="12"/>
      <c r="L20" s="12"/>
      <c r="M20" s="12"/>
      <c r="N20" s="12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7" t="s">
        <v>32</v>
      </c>
      <c r="B21" s="57"/>
      <c r="C21" s="57"/>
      <c r="D21" s="18"/>
      <c r="E21" s="43">
        <v>23147475.850000001</v>
      </c>
      <c r="F21" s="19" t="s">
        <v>15</v>
      </c>
      <c r="G21" s="43">
        <f>E21</f>
        <v>23147475.850000001</v>
      </c>
      <c r="H21" s="51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6.25" customHeight="1">
      <c r="A22" s="57" t="s">
        <v>28</v>
      </c>
      <c r="B22" s="57"/>
      <c r="C22" s="57"/>
      <c r="D22" s="18"/>
      <c r="E22" s="43">
        <v>2923948.22</v>
      </c>
      <c r="F22" s="19" t="s">
        <v>15</v>
      </c>
      <c r="G22" s="43">
        <f>E22</f>
        <v>2923948.22</v>
      </c>
      <c r="H22" s="51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68.25" customHeight="1">
      <c r="A23" s="57" t="s">
        <v>38</v>
      </c>
      <c r="B23" s="57"/>
      <c r="C23" s="57"/>
      <c r="D23" s="47"/>
      <c r="E23" s="48">
        <v>-233756.16</v>
      </c>
      <c r="F23" s="19"/>
      <c r="G23" s="48">
        <f>E23</f>
        <v>-233756.16</v>
      </c>
      <c r="H23" s="11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7" t="s">
        <v>23</v>
      </c>
      <c r="B24" s="57"/>
      <c r="C24" s="57"/>
      <c r="D24" s="18"/>
      <c r="E24" s="43">
        <v>3386163</v>
      </c>
      <c r="F24" s="19" t="s">
        <v>14</v>
      </c>
      <c r="G24" s="43">
        <f>ROUND(E24*0.2,2)</f>
        <v>677232.6</v>
      </c>
      <c r="H24" s="51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7" t="s">
        <v>19</v>
      </c>
      <c r="B25" s="57"/>
      <c r="C25" s="57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7" t="s">
        <v>20</v>
      </c>
      <c r="B26" s="57"/>
      <c r="C26" s="57"/>
      <c r="D26" s="18"/>
      <c r="E26" s="43">
        <v>4372599</v>
      </c>
      <c r="F26" s="19" t="s">
        <v>14</v>
      </c>
      <c r="G26" s="43">
        <f>ROUND(E26*0.2,2)</f>
        <v>874519.8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7" t="s">
        <v>21</v>
      </c>
      <c r="B27" s="57"/>
      <c r="C27" s="57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7" t="s">
        <v>24</v>
      </c>
      <c r="B28" s="57"/>
      <c r="C28" s="57"/>
      <c r="D28" s="18"/>
      <c r="E28" s="43">
        <v>10343074</v>
      </c>
      <c r="F28" s="19" t="s">
        <v>14</v>
      </c>
      <c r="G28" s="43">
        <f>ROUND(E28*0.2,2)</f>
        <v>2068614.8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7" t="s">
        <v>25</v>
      </c>
      <c r="B29" s="57"/>
      <c r="C29" s="57"/>
      <c r="D29" s="18"/>
      <c r="E29" s="43">
        <v>1136556</v>
      </c>
      <c r="F29" s="19" t="s">
        <v>14</v>
      </c>
      <c r="G29" s="43">
        <f>ROUND(E29*0.2,2)</f>
        <v>227311.2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7" t="s">
        <v>22</v>
      </c>
      <c r="B30" s="57"/>
      <c r="C30" s="57"/>
      <c r="D30" s="18"/>
      <c r="E30" s="43">
        <v>178145110</v>
      </c>
      <c r="F30" s="19" t="s">
        <v>13</v>
      </c>
      <c r="G30" s="43">
        <f>ROUND(E30*0.24,2)</f>
        <v>42754826.399999999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31</v>
      </c>
      <c r="B31" s="32"/>
      <c r="C31" s="32"/>
      <c r="D31" s="33"/>
      <c r="E31" s="43">
        <v>46830757</v>
      </c>
      <c r="F31" s="19"/>
      <c r="G31" s="43">
        <v>16084254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7" t="str">
        <f>+M2</f>
        <v>ART. 126 de la LISR  (Enajenación de Bienes)</v>
      </c>
      <c r="B32" s="57"/>
      <c r="C32" s="57"/>
      <c r="D32" s="49"/>
      <c r="E32" s="43">
        <v>203702</v>
      </c>
      <c r="F32" s="19" t="s">
        <v>14</v>
      </c>
      <c r="G32" s="43">
        <f>ROUND(E32*0.2,2)</f>
        <v>40740.400000000001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54" t="s">
        <v>11</v>
      </c>
      <c r="B33" s="54"/>
      <c r="C33" s="54"/>
      <c r="D33" s="20"/>
      <c r="E33" s="44">
        <f>SUM(E20:E32)</f>
        <v>690699438.91000009</v>
      </c>
      <c r="F33" s="21"/>
      <c r="G33" s="44">
        <f>SUM(G20:G32)</f>
        <v>189471681.50999999</v>
      </c>
      <c r="H33" s="51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52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64"/>
      <c r="B37" s="64"/>
      <c r="C37" s="64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64"/>
      <c r="B38" s="64"/>
      <c r="C38" s="64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64"/>
      <c r="B39" s="64"/>
      <c r="C39" s="64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64"/>
      <c r="B40" s="64"/>
      <c r="C40" s="64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64"/>
      <c r="B41" s="64"/>
      <c r="C41" s="64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64"/>
      <c r="B42" s="64"/>
      <c r="C42" s="64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64"/>
      <c r="B43" s="64"/>
      <c r="C43" s="64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64"/>
      <c r="B44" s="64"/>
      <c r="C44" s="64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64"/>
      <c r="B45" s="64"/>
      <c r="C45" s="64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64"/>
      <c r="B46" s="64"/>
      <c r="C46" s="64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40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6:K16"/>
    <mergeCell ref="L2:L3"/>
    <mergeCell ref="H2:H3"/>
    <mergeCell ref="I2:I3"/>
    <mergeCell ref="A27:C27"/>
    <mergeCell ref="K2:K3"/>
    <mergeCell ref="C2:D2"/>
    <mergeCell ref="A23:C23"/>
    <mergeCell ref="A17:N17"/>
    <mergeCell ref="M2:M3"/>
    <mergeCell ref="A1:N1"/>
    <mergeCell ref="A33:C33"/>
    <mergeCell ref="A19:C19"/>
    <mergeCell ref="A20:C20"/>
    <mergeCell ref="A21:C21"/>
    <mergeCell ref="A24:C24"/>
    <mergeCell ref="A25:C25"/>
    <mergeCell ref="A22:C22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42.75" customHeight="1" thickBot="1">
      <c r="A2" s="58" t="s">
        <v>29</v>
      </c>
      <c r="B2" s="58" t="s">
        <v>30</v>
      </c>
      <c r="C2" s="58" t="s">
        <v>18</v>
      </c>
      <c r="D2" s="58"/>
      <c r="E2" s="58" t="s">
        <v>23</v>
      </c>
      <c r="F2" s="58" t="s">
        <v>19</v>
      </c>
      <c r="G2" s="58" t="s">
        <v>20</v>
      </c>
      <c r="H2" s="58" t="s">
        <v>21</v>
      </c>
      <c r="I2" s="58" t="s">
        <v>24</v>
      </c>
      <c r="J2" s="58" t="s">
        <v>25</v>
      </c>
      <c r="K2" s="58" t="s">
        <v>22</v>
      </c>
      <c r="L2" s="61" t="s">
        <v>31</v>
      </c>
      <c r="M2" s="59" t="s">
        <v>26</v>
      </c>
    </row>
    <row r="3" spans="1:13" ht="48.75" customHeight="1" thickBot="1">
      <c r="A3" s="58"/>
      <c r="B3" s="58"/>
      <c r="C3" s="37">
        <v>0.7</v>
      </c>
      <c r="D3" s="37" t="s">
        <v>33</v>
      </c>
      <c r="E3" s="58"/>
      <c r="F3" s="58"/>
      <c r="G3" s="58"/>
      <c r="H3" s="58"/>
      <c r="I3" s="58"/>
      <c r="J3" s="58"/>
      <c r="K3" s="58"/>
      <c r="L3" s="62"/>
      <c r="M3" s="59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3" t="s">
        <v>35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3" ht="37.5" customHeight="1" thickBot="1">
      <c r="A18" s="58" t="s">
        <v>29</v>
      </c>
      <c r="B18" s="58" t="s">
        <v>30</v>
      </c>
      <c r="C18" s="58" t="s">
        <v>18</v>
      </c>
      <c r="D18" s="58"/>
      <c r="E18" s="58" t="s">
        <v>23</v>
      </c>
      <c r="F18" s="58" t="s">
        <v>19</v>
      </c>
      <c r="G18" s="58" t="s">
        <v>20</v>
      </c>
      <c r="H18" s="58" t="s">
        <v>21</v>
      </c>
      <c r="I18" s="58" t="s">
        <v>24</v>
      </c>
      <c r="J18" s="58" t="s">
        <v>25</v>
      </c>
      <c r="K18" s="58" t="s">
        <v>22</v>
      </c>
      <c r="L18" s="61" t="s">
        <v>31</v>
      </c>
      <c r="M18" s="59" t="s">
        <v>26</v>
      </c>
    </row>
    <row r="19" spans="1:13" ht="36.75" customHeight="1" thickBot="1">
      <c r="A19" s="58"/>
      <c r="B19" s="58"/>
      <c r="C19" s="37">
        <v>0.7</v>
      </c>
      <c r="D19" s="37" t="s">
        <v>33</v>
      </c>
      <c r="E19" s="58"/>
      <c r="F19" s="58"/>
      <c r="G19" s="58"/>
      <c r="H19" s="58"/>
      <c r="I19" s="58"/>
      <c r="J19" s="58"/>
      <c r="K19" s="58"/>
      <c r="L19" s="62"/>
      <c r="M19" s="59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3" t="s">
        <v>11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</row>
    <row r="34" spans="1:13" ht="37.5" customHeight="1" thickBot="1">
      <c r="A34" s="58" t="s">
        <v>29</v>
      </c>
      <c r="B34" s="58" t="s">
        <v>30</v>
      </c>
      <c r="C34" s="58" t="s">
        <v>18</v>
      </c>
      <c r="D34" s="58"/>
      <c r="E34" s="58" t="s">
        <v>23</v>
      </c>
      <c r="F34" s="58" t="s">
        <v>19</v>
      </c>
      <c r="G34" s="58" t="s">
        <v>20</v>
      </c>
      <c r="H34" s="58" t="s">
        <v>21</v>
      </c>
      <c r="I34" s="58" t="s">
        <v>24</v>
      </c>
      <c r="J34" s="58" t="s">
        <v>25</v>
      </c>
      <c r="K34" s="58" t="s">
        <v>22</v>
      </c>
      <c r="L34" s="61" t="s">
        <v>31</v>
      </c>
      <c r="M34" s="59" t="s">
        <v>26</v>
      </c>
    </row>
    <row r="35" spans="1:13" ht="36.75" customHeight="1" thickBot="1">
      <c r="A35" s="58"/>
      <c r="B35" s="58"/>
      <c r="C35" s="37">
        <v>0.7</v>
      </c>
      <c r="D35" s="37" t="s">
        <v>33</v>
      </c>
      <c r="E35" s="58"/>
      <c r="F35" s="58"/>
      <c r="G35" s="58"/>
      <c r="H35" s="58"/>
      <c r="I35" s="58"/>
      <c r="J35" s="58"/>
      <c r="K35" s="58"/>
      <c r="L35" s="62"/>
      <c r="M35" s="59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2020-11-04T16:33:48Z</cp:lastPrinted>
  <dcterms:created xsi:type="dcterms:W3CDTF">2008-01-30T14:54:54Z</dcterms:created>
  <dcterms:modified xsi:type="dcterms:W3CDTF">2020-12-01T19:19:33Z</dcterms:modified>
</cp:coreProperties>
</file>