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spaldo azucena\Desktop\CALCULO DE PARTICIPACIONES 2019\TRABAJOS ADICIONALES\PARA PUBLICACIÓN 2020\"/>
    </mc:Choice>
  </mc:AlternateContent>
  <bookViews>
    <workbookView xWindow="0" yWindow="0" windowWidth="20490" windowHeight="7650"/>
  </bookViews>
  <sheets>
    <sheet name="AnexoI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ALI2">#REF!</definedName>
    <definedName name="___ALI3">#REF!</definedName>
    <definedName name="___ALI4">#REF!</definedName>
    <definedName name="___ALI5">#REF!</definedName>
    <definedName name="___ALI6">#REF!</definedName>
    <definedName name="__ALI2">#REF!</definedName>
    <definedName name="__ALI3">#REF!</definedName>
    <definedName name="__ALI4">#REF!</definedName>
    <definedName name="__ALI5">#REF!</definedName>
    <definedName name="__ALI6">#REF!</definedName>
    <definedName name="_ALI2">#REF!</definedName>
    <definedName name="_ALI3">#REF!</definedName>
    <definedName name="_ALI4">#REF!</definedName>
    <definedName name="_ALI5">#REF!</definedName>
    <definedName name="_ALI6">#REF!</definedName>
    <definedName name="Acreed">[2]CATALOGOS!$M$1:$M$87</definedName>
    <definedName name="ALI">#REF!</definedName>
    <definedName name="Alta">[3]CATALOGOS!$J$1:$J$6</definedName>
    <definedName name="_xlnm.Database">#REF!</definedName>
    <definedName name="concentrado">#REF!</definedName>
    <definedName name="D">[4]CATALOGOS!$M$1:$M$87</definedName>
    <definedName name="DEUDA_PUBLICA_DE_ENTIDADES_FEDERATIVAS_Y_MUNICIPIOS_POR_TIPO_DE_DEUDOR">#REF!</definedName>
    <definedName name="EdoAnaliticoEneNov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tePago">[2]CATALOGOS!$T$1:$T$3</definedName>
    <definedName name="garantia">[5]CATALOGOS!$C$1:$C$5</definedName>
    <definedName name="Garantias">[2]CATALOGOS!$W$1:$W$10</definedName>
    <definedName name="garuantias">[6]CATALOGOS!$W$1:$W$10</definedName>
    <definedName name="GobEdo">#REF!</definedName>
    <definedName name="H">[7]CATALOGOS!$I$1:$I$2</definedName>
    <definedName name="HSep_201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ensual">#REF!</definedName>
    <definedName name="oax">#REF!</definedName>
    <definedName name="RESP">[8]CATALOGOS!$I$1:$I$2</definedName>
    <definedName name="RESP1">[2]CATALOGOS!$I$1:$I$2</definedName>
    <definedName name="SOBRETAA">[2]CATALOGOS!$E$1:$E$3</definedName>
    <definedName name="sobretasa">[9]CATALOGOS!$E$1:$E$3</definedName>
    <definedName name="sobretasas">[2]CATALOGOS!$E$1:$E$3</definedName>
    <definedName name="tasas">[9]CATALOGOS!$G$1:$G$6</definedName>
    <definedName name="ttf">[10]CATALOGOS!$E$1:$E$3</definedName>
    <definedName name="VER">#REF!</definedName>
    <definedName name="W">[11]CATALOGOS!$E$1:$E$3</definedName>
    <definedName name="X">[11]CATALOGOS!$G$1:$G$6</definedName>
    <definedName name="y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M30" i="1" s="1"/>
  <c r="M13" i="1"/>
  <c r="M29" i="1" s="1"/>
  <c r="M12" i="1"/>
  <c r="M11" i="1"/>
  <c r="M27" i="1" s="1"/>
  <c r="M10" i="1"/>
  <c r="M26" i="1" s="1"/>
  <c r="M9" i="1"/>
  <c r="M25" i="1" s="1"/>
  <c r="M8" i="1"/>
  <c r="M7" i="1"/>
  <c r="M23" i="1" s="1"/>
  <c r="M6" i="1"/>
  <c r="M22" i="1" s="1"/>
  <c r="M5" i="1"/>
  <c r="M21" i="1" s="1"/>
  <c r="M4" i="1"/>
  <c r="M20" i="1" l="1"/>
  <c r="M24" i="1"/>
  <c r="M28" i="1"/>
  <c r="M15" i="1"/>
  <c r="L4" i="1" s="1"/>
  <c r="L11" i="1" l="1"/>
  <c r="L7" i="1"/>
  <c r="L14" i="1"/>
  <c r="L10" i="1"/>
  <c r="L6" i="1"/>
  <c r="L5" i="1"/>
  <c r="M31" i="1"/>
  <c r="L20" i="1" s="1"/>
  <c r="L9" i="1"/>
  <c r="L8" i="1"/>
  <c r="L12" i="1"/>
  <c r="L13" i="1"/>
  <c r="L28" i="1" l="1"/>
  <c r="L15" i="1"/>
  <c r="L23" i="1"/>
  <c r="L29" i="1"/>
  <c r="L22" i="1"/>
  <c r="L27" i="1"/>
  <c r="L26" i="1"/>
  <c r="L30" i="1"/>
  <c r="L25" i="1"/>
  <c r="L21" i="1"/>
  <c r="L24" i="1"/>
  <c r="L31" i="1" l="1"/>
</calcChain>
</file>

<file path=xl/sharedStrings.xml><?xml version="1.0" encoding="utf-8"?>
<sst xmlns="http://schemas.openxmlformats.org/spreadsheetml/2006/main" count="64" uniqueCount="40">
  <si>
    <t>Municipio</t>
  </si>
  <si>
    <t>Fondo General de Participaciones</t>
  </si>
  <si>
    <t>Fondo de Fomento</t>
  </si>
  <si>
    <t>Impuesto Especial Sobre Producción y Servicio</t>
  </si>
  <si>
    <t>Impuesto Sobre Automóviles Nuevos</t>
  </si>
  <si>
    <t>Fondo de Compensación del Impuesto Sobre Automóviles Nuevos</t>
  </si>
  <si>
    <t>Montos del Fondo Municipal de Participaciones</t>
  </si>
  <si>
    <t>Municipal                                    (Base 2013 + 70%)</t>
  </si>
  <si>
    <t>Porcentaje</t>
  </si>
  <si>
    <t>Monto (Pesos)</t>
  </si>
  <si>
    <t>Calakmul</t>
  </si>
  <si>
    <t>Calkiní</t>
  </si>
  <si>
    <t>Campeche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</si>
  <si>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</si>
  <si>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</si>
  <si>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</si>
  <si>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</si>
  <si>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</si>
  <si>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</si>
  <si>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</si>
  <si>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</si>
  <si>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 TOTAL</t>
  </si>
  <si>
    <t>Fondo de Colaboración Administrativa de Predial</t>
  </si>
  <si>
    <t>Art. 4°-A Fracción I de la Ley de Coordinación Fiscal (Gasolina)</t>
  </si>
  <si>
    <t>Fondo de Fiscalización y Recaudación</t>
  </si>
  <si>
    <t>Fondo de Extracción de Hidrocarburos</t>
  </si>
  <si>
    <t>Art. 3°-B de la Ley de Coordinación Fiscal (Fondo de ISR)</t>
  </si>
  <si>
    <t>TOTAL DE PARTICIPACIONES FEDERALES ESTIMADAS PARA 2019.</t>
  </si>
  <si>
    <t>(30% del Fondo de Fomento Municipal)</t>
  </si>
  <si>
    <t>CALAKMUL</t>
  </si>
  <si>
    <t>CALKINI</t>
  </si>
  <si>
    <t>CAMPECHE</t>
  </si>
  <si>
    <t>CANDELARIA</t>
  </si>
  <si>
    <t>CARMEN</t>
  </si>
  <si>
    <t>CHAMPOTÓN</t>
  </si>
  <si>
    <t>ESCARCEGA</t>
  </si>
  <si>
    <t>HECELCHAKÁN</t>
  </si>
  <si>
    <t>HOPELCHÉN</t>
  </si>
  <si>
    <t>PALIZADA</t>
  </si>
  <si>
    <t>TENABO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</si>
</sst>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4" x14ac:knownFonts="1">
    <font>
      <sz val="10"/>
      <name val="Arial"/>
      <family val="2"/>
    </font>
    <font>
      <b/>
      <sz val="6"/>
      <color rgb="FF000000"/>
      <name val="Arial"/>
      <family val="2"/>
    </font>
    <font>
      <b/>
      <sz val="5.5"/>
      <color rgb="FF000000"/>
      <name val="Arial"/>
      <family val="2"/>
    </font>
    <font>
      <sz val="5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6" fontId="3" fillId="3" borderId="13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6" fontId="2" fillId="3" borderId="1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6" fontId="3" fillId="4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6" fontId="2" fillId="4" borderId="13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6" fontId="3" fillId="4" borderId="16" xfId="0" applyNumberFormat="1" applyFont="1" applyFill="1" applyBorder="1" applyAlignment="1">
      <alignment horizontal="center" vertical="center"/>
    </xf>
    <xf numFmtId="6" fontId="2" fillId="4" borderId="17" xfId="0" applyNumberFormat="1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9" fontId="2" fillId="2" borderId="15" xfId="0" applyNumberFormat="1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ENDARIO%20DE%20PARTICIPACIONES%20PARA%20PUBICACI&#211;N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deuda%20de%20abril-junio%20(06-08-201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Users\carlos_leong\Desktop\Cuadros%20Deuda\Dic-10\16%20MICH%2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Reportes%20Junio%202012\ZAC-02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Baja%20California%20S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tadis-Deuda\Septiembre%202012\Reportes%20Recibidos%20Tercer%20Trimestre\HID-031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Mis%20documentos\jaime\MAR09\16%20MICH%2012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uda\Estadis-Deuda\Septiembre%202013\Reportes%20recibidos\SON-03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_martinez\AppData\Local\Microsoft\Windows\Temporary%20Internet%20Files\Content.Outlook\WRD1MHBP\II%20trim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o\DIC09\16%20MICH%2012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06%20COL%2003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OS PARTICIPABLES"/>
      <sheetName val="Hoja3"/>
      <sheetName val="CALENDARIO DE REC. A MUNICI (2"/>
      <sheetName val="CONCENTRADO 2020"/>
      <sheetName val="Hoja1"/>
      <sheetName val="Hoja4"/>
      <sheetName val="NUEVOS OFICIOS"/>
      <sheetName val="INF. A MUNICIPIOS"/>
      <sheetName val="información para el acuer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Imp.Sobre Nómina</v>
          </cell>
        </row>
        <row r="2">
          <cell r="C2" t="str">
            <v>Tenencia Federal</v>
          </cell>
        </row>
        <row r="3">
          <cell r="C3" t="str">
            <v>Tenencia Local</v>
          </cell>
        </row>
        <row r="4">
          <cell r="C4" t="str">
            <v>Peage por cuotas a casetas</v>
          </cell>
        </row>
        <row r="5">
          <cell r="C5" t="str">
            <v>Otros</v>
          </cell>
        </row>
      </sheetData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/>
      <sheetData sheetId="1"/>
      <sheetData sheetId="2"/>
      <sheetData sheetId="3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A13" workbookViewId="0">
      <selection activeCell="L34" sqref="L34"/>
    </sheetView>
  </sheetViews>
  <sheetFormatPr baseColWidth="10" defaultRowHeight="12.75" x14ac:dyDescent="0.2"/>
  <cols>
    <col min="4" max="4" width="11.140625" customWidth="1"/>
  </cols>
  <sheetData>
    <row r="1" spans="1:13" x14ac:dyDescent="0.2">
      <c r="A1" s="1" t="s">
        <v>0</v>
      </c>
      <c r="B1" s="2" t="s">
        <v>1</v>
      </c>
      <c r="C1" s="3"/>
      <c r="D1" s="4" t="s">
        <v>2</v>
      </c>
      <c r="E1" s="3"/>
      <c r="F1" s="4" t="s">
        <v>3</v>
      </c>
      <c r="G1" s="3"/>
      <c r="H1" s="4" t="s">
        <v>4</v>
      </c>
      <c r="I1" s="3"/>
      <c r="J1" s="4" t="s">
        <v>5</v>
      </c>
      <c r="K1" s="3"/>
      <c r="L1" s="4" t="s">
        <v>6</v>
      </c>
      <c r="M1" s="3"/>
    </row>
    <row r="2" spans="1:13" ht="21.75" customHeight="1" thickBot="1" x14ac:dyDescent="0.25">
      <c r="A2" s="5"/>
      <c r="B2" s="6"/>
      <c r="C2" s="7"/>
      <c r="D2" s="8" t="s">
        <v>7</v>
      </c>
      <c r="E2" s="9"/>
      <c r="F2" s="10"/>
      <c r="G2" s="7"/>
      <c r="H2" s="10"/>
      <c r="I2" s="7"/>
      <c r="J2" s="10"/>
      <c r="K2" s="7"/>
      <c r="L2" s="10"/>
      <c r="M2" s="7"/>
    </row>
    <row r="3" spans="1:13" ht="13.5" thickBot="1" x14ac:dyDescent="0.25">
      <c r="A3" s="11"/>
      <c r="B3" s="12" t="s">
        <v>8</v>
      </c>
      <c r="C3" s="12" t="s">
        <v>9</v>
      </c>
      <c r="D3" s="12" t="s">
        <v>8</v>
      </c>
      <c r="E3" s="12" t="s">
        <v>9</v>
      </c>
      <c r="F3" s="12" t="s">
        <v>8</v>
      </c>
      <c r="G3" s="12" t="s">
        <v>9</v>
      </c>
      <c r="H3" s="12" t="s">
        <v>8</v>
      </c>
      <c r="I3" s="12" t="s">
        <v>9</v>
      </c>
      <c r="J3" s="12" t="s">
        <v>8</v>
      </c>
      <c r="K3" s="12" t="s">
        <v>9</v>
      </c>
      <c r="L3" s="12" t="s">
        <v>8</v>
      </c>
      <c r="M3" s="12" t="s">
        <v>9</v>
      </c>
    </row>
    <row r="4" spans="1:13" x14ac:dyDescent="0.2">
      <c r="A4" s="13" t="s">
        <v>10</v>
      </c>
      <c r="B4" s="14">
        <v>4.1982619999999997</v>
      </c>
      <c r="C4" s="15">
        <v>56362407</v>
      </c>
      <c r="D4" s="14">
        <v>4.2092840000000002</v>
      </c>
      <c r="E4" s="15">
        <v>12794358</v>
      </c>
      <c r="F4" s="14">
        <v>4.2120350000000002</v>
      </c>
      <c r="G4" s="15">
        <v>544422</v>
      </c>
      <c r="H4" s="14">
        <v>4.207827</v>
      </c>
      <c r="I4" s="15">
        <v>447822</v>
      </c>
      <c r="J4" s="14">
        <v>4.2172029999999996</v>
      </c>
      <c r="K4" s="15">
        <v>115034</v>
      </c>
      <c r="L4" s="16">
        <f>ROUND((M4/$M$15)*100,6)</f>
        <v>4.2004630000000001</v>
      </c>
      <c r="M4" s="17">
        <f>C4+E4+G4+I4+K4</f>
        <v>70264043</v>
      </c>
    </row>
    <row r="5" spans="1:13" x14ac:dyDescent="0.2">
      <c r="A5" s="18" t="s">
        <v>11</v>
      </c>
      <c r="B5" s="19">
        <v>6.0045060000000001</v>
      </c>
      <c r="C5" s="20">
        <v>80611544</v>
      </c>
      <c r="D5" s="19">
        <v>6.011304</v>
      </c>
      <c r="E5" s="20">
        <v>18271698</v>
      </c>
      <c r="F5" s="19">
        <v>6.0130100000000004</v>
      </c>
      <c r="G5" s="20">
        <v>777205</v>
      </c>
      <c r="H5" s="19">
        <v>6.0103949999999999</v>
      </c>
      <c r="I5" s="20">
        <v>639662</v>
      </c>
      <c r="J5" s="19">
        <v>6.0161340000000001</v>
      </c>
      <c r="K5" s="20">
        <v>164104</v>
      </c>
      <c r="L5" s="21">
        <f t="shared" ref="L5:L14" si="0">ROUND((M5/$M$15)*100,6)</f>
        <v>6.0058629999999997</v>
      </c>
      <c r="M5" s="22">
        <f t="shared" ref="M5:M14" si="1">C5+E5+G5+I5+K5</f>
        <v>100464213</v>
      </c>
    </row>
    <row r="6" spans="1:13" x14ac:dyDescent="0.2">
      <c r="A6" s="13" t="s">
        <v>12</v>
      </c>
      <c r="B6" s="14">
        <v>26.796775</v>
      </c>
      <c r="C6" s="15">
        <v>359751417</v>
      </c>
      <c r="D6" s="14">
        <v>26.735907999999998</v>
      </c>
      <c r="E6" s="15">
        <v>81265307</v>
      </c>
      <c r="F6" s="14">
        <v>26.720623</v>
      </c>
      <c r="G6" s="15">
        <v>3453745</v>
      </c>
      <c r="H6" s="14">
        <v>26.744004</v>
      </c>
      <c r="I6" s="15">
        <v>2846256</v>
      </c>
      <c r="J6" s="14">
        <v>26.692174999999999</v>
      </c>
      <c r="K6" s="15">
        <v>728091</v>
      </c>
      <c r="L6" s="16">
        <f t="shared" si="0"/>
        <v>26.78462</v>
      </c>
      <c r="M6" s="17">
        <f t="shared" si="1"/>
        <v>448044816</v>
      </c>
    </row>
    <row r="7" spans="1:13" x14ac:dyDescent="0.2">
      <c r="A7" s="18" t="s">
        <v>13</v>
      </c>
      <c r="B7" s="19">
        <v>5.5092239999999997</v>
      </c>
      <c r="C7" s="20">
        <v>73962295</v>
      </c>
      <c r="D7" s="19">
        <v>5.5203629999999997</v>
      </c>
      <c r="E7" s="20">
        <v>16779456</v>
      </c>
      <c r="F7" s="19">
        <v>5.5231680000000001</v>
      </c>
      <c r="G7" s="20">
        <v>713891</v>
      </c>
      <c r="H7" s="19">
        <v>5.5188889999999997</v>
      </c>
      <c r="I7" s="20">
        <v>587353</v>
      </c>
      <c r="J7" s="19">
        <v>5.5284389999999997</v>
      </c>
      <c r="K7" s="20">
        <v>150801</v>
      </c>
      <c r="L7" s="21">
        <f t="shared" si="0"/>
        <v>5.5114479999999997</v>
      </c>
      <c r="M7" s="22">
        <f t="shared" si="1"/>
        <v>92193796</v>
      </c>
    </row>
    <row r="8" spans="1:13" x14ac:dyDescent="0.2">
      <c r="A8" s="13" t="s">
        <v>14</v>
      </c>
      <c r="B8" s="14">
        <v>24.097490000000001</v>
      </c>
      <c r="C8" s="15">
        <v>323513044</v>
      </c>
      <c r="D8" s="14">
        <v>24.063555999999998</v>
      </c>
      <c r="E8" s="15">
        <v>73142541</v>
      </c>
      <c r="F8" s="14">
        <v>24.055025000000001</v>
      </c>
      <c r="G8" s="15">
        <v>3109206</v>
      </c>
      <c r="H8" s="14">
        <v>24.068059000000002</v>
      </c>
      <c r="I8" s="15">
        <v>2561466</v>
      </c>
      <c r="J8" s="14">
        <v>24.039055000000001</v>
      </c>
      <c r="K8" s="15">
        <v>655721</v>
      </c>
      <c r="L8" s="16">
        <f t="shared" si="0"/>
        <v>24.090713000000001</v>
      </c>
      <c r="M8" s="17">
        <f t="shared" si="1"/>
        <v>402981978</v>
      </c>
    </row>
    <row r="9" spans="1:13" x14ac:dyDescent="0.2">
      <c r="A9" s="18" t="s">
        <v>15</v>
      </c>
      <c r="B9" s="19">
        <v>9.2713059999999992</v>
      </c>
      <c r="C9" s="20">
        <v>124468909</v>
      </c>
      <c r="D9" s="19">
        <v>9.2740810000000007</v>
      </c>
      <c r="E9" s="20">
        <v>28189095</v>
      </c>
      <c r="F9" s="19">
        <v>9.2747829999999993</v>
      </c>
      <c r="G9" s="20">
        <v>1198802</v>
      </c>
      <c r="H9" s="19">
        <v>9.2736970000000003</v>
      </c>
      <c r="I9" s="20">
        <v>986962</v>
      </c>
      <c r="J9" s="19">
        <v>9.2760580000000008</v>
      </c>
      <c r="K9" s="20">
        <v>253026</v>
      </c>
      <c r="L9" s="21">
        <f t="shared" si="0"/>
        <v>9.2718600000000002</v>
      </c>
      <c r="M9" s="22">
        <f t="shared" si="1"/>
        <v>155096794</v>
      </c>
    </row>
    <row r="10" spans="1:13" x14ac:dyDescent="0.2">
      <c r="A10" s="13" t="s">
        <v>16</v>
      </c>
      <c r="B10" s="14">
        <v>6.8398380000000003</v>
      </c>
      <c r="C10" s="15">
        <v>91826026</v>
      </c>
      <c r="D10" s="14">
        <v>6.8473870000000003</v>
      </c>
      <c r="E10" s="15">
        <v>20813020</v>
      </c>
      <c r="F10" s="14">
        <v>6.8492860000000002</v>
      </c>
      <c r="G10" s="15">
        <v>885297</v>
      </c>
      <c r="H10" s="14">
        <v>6.8463750000000001</v>
      </c>
      <c r="I10" s="15">
        <v>728632</v>
      </c>
      <c r="J10" s="14">
        <v>6.8528359999999999</v>
      </c>
      <c r="K10" s="15">
        <v>186927</v>
      </c>
      <c r="L10" s="16">
        <f t="shared" si="0"/>
        <v>6.8413449999999996</v>
      </c>
      <c r="M10" s="17">
        <f t="shared" si="1"/>
        <v>114439902</v>
      </c>
    </row>
    <row r="11" spans="1:13" x14ac:dyDescent="0.2">
      <c r="A11" s="18" t="s">
        <v>17</v>
      </c>
      <c r="B11" s="19">
        <v>4.1245390000000004</v>
      </c>
      <c r="C11" s="20">
        <v>55372664</v>
      </c>
      <c r="D11" s="19">
        <v>4.1331340000000001</v>
      </c>
      <c r="E11" s="20">
        <v>12562896</v>
      </c>
      <c r="F11" s="19">
        <v>4.1352869999999999</v>
      </c>
      <c r="G11" s="20">
        <v>534502</v>
      </c>
      <c r="H11" s="19">
        <v>4.1319720000000002</v>
      </c>
      <c r="I11" s="20">
        <v>439749</v>
      </c>
      <c r="J11" s="19">
        <v>4.1393360000000001</v>
      </c>
      <c r="K11" s="20">
        <v>112910</v>
      </c>
      <c r="L11" s="21">
        <f t="shared" si="0"/>
        <v>4.1262549999999996</v>
      </c>
      <c r="M11" s="22">
        <f t="shared" si="1"/>
        <v>69022721</v>
      </c>
    </row>
    <row r="12" spans="1:13" x14ac:dyDescent="0.2">
      <c r="A12" s="13" t="s">
        <v>18</v>
      </c>
      <c r="B12" s="14">
        <v>5.1908969999999997</v>
      </c>
      <c r="C12" s="15">
        <v>69688707</v>
      </c>
      <c r="D12" s="14">
        <v>5.2002870000000003</v>
      </c>
      <c r="E12" s="15">
        <v>15806567</v>
      </c>
      <c r="F12" s="14">
        <v>5.2026430000000001</v>
      </c>
      <c r="G12" s="15">
        <v>672462</v>
      </c>
      <c r="H12" s="14">
        <v>5.1990420000000004</v>
      </c>
      <c r="I12" s="15">
        <v>553313</v>
      </c>
      <c r="J12" s="14">
        <v>5.2070360000000004</v>
      </c>
      <c r="K12" s="15">
        <v>142034</v>
      </c>
      <c r="L12" s="16">
        <f t="shared" si="0"/>
        <v>5.1927719999999997</v>
      </c>
      <c r="M12" s="17">
        <f t="shared" si="1"/>
        <v>86863083</v>
      </c>
    </row>
    <row r="13" spans="1:13" x14ac:dyDescent="0.2">
      <c r="A13" s="18" t="s">
        <v>19</v>
      </c>
      <c r="B13" s="19">
        <v>4.6356450000000002</v>
      </c>
      <c r="C13" s="20">
        <v>62234343</v>
      </c>
      <c r="D13" s="19">
        <v>4.6584669999999999</v>
      </c>
      <c r="E13" s="20">
        <v>14159675</v>
      </c>
      <c r="F13" s="19">
        <v>4.664199</v>
      </c>
      <c r="G13" s="20">
        <v>602866</v>
      </c>
      <c r="H13" s="19">
        <v>4.6554719999999996</v>
      </c>
      <c r="I13" s="20">
        <v>495463</v>
      </c>
      <c r="J13" s="19">
        <v>4.6748729999999998</v>
      </c>
      <c r="K13" s="20">
        <v>127518</v>
      </c>
      <c r="L13" s="21">
        <f t="shared" si="0"/>
        <v>4.6402020000000004</v>
      </c>
      <c r="M13" s="22">
        <f t="shared" si="1"/>
        <v>77619865</v>
      </c>
    </row>
    <row r="14" spans="1:13" ht="13.5" thickBot="1" x14ac:dyDescent="0.25">
      <c r="A14" s="23" t="s">
        <v>20</v>
      </c>
      <c r="B14" s="14">
        <v>3.3315190000000001</v>
      </c>
      <c r="C14" s="15">
        <v>44726223</v>
      </c>
      <c r="D14" s="14">
        <v>3.3462290000000001</v>
      </c>
      <c r="E14" s="15">
        <v>10171054</v>
      </c>
      <c r="F14" s="14">
        <v>3.3499409999999998</v>
      </c>
      <c r="G14" s="15">
        <v>432993</v>
      </c>
      <c r="H14" s="14">
        <v>3.3442690000000002</v>
      </c>
      <c r="I14" s="15">
        <v>355917</v>
      </c>
      <c r="J14" s="14">
        <v>3.3568549999999999</v>
      </c>
      <c r="K14" s="15">
        <v>91566</v>
      </c>
      <c r="L14" s="16">
        <f t="shared" si="0"/>
        <v>3.3344559999999999</v>
      </c>
      <c r="M14" s="17">
        <f t="shared" si="1"/>
        <v>55777753</v>
      </c>
    </row>
    <row r="15" spans="1:13" ht="13.5" thickBot="1" x14ac:dyDescent="0.25">
      <c r="A15" s="24" t="s">
        <v>21</v>
      </c>
      <c r="B15" s="25">
        <v>100</v>
      </c>
      <c r="C15" s="26">
        <v>1342517579</v>
      </c>
      <c r="D15" s="25">
        <v>99.999999999999986</v>
      </c>
      <c r="E15" s="26">
        <v>303955667</v>
      </c>
      <c r="F15" s="25">
        <v>100</v>
      </c>
      <c r="G15" s="26">
        <v>12925391</v>
      </c>
      <c r="H15" s="25">
        <v>100.00000000000001</v>
      </c>
      <c r="I15" s="26">
        <v>10642595</v>
      </c>
      <c r="J15" s="25">
        <v>100</v>
      </c>
      <c r="K15" s="26">
        <v>2727732</v>
      </c>
      <c r="L15" s="25">
        <f>SUM(L4:L14)+0.000003</f>
        <v>100.00000000000003</v>
      </c>
      <c r="M15" s="27">
        <f t="shared" ref="E15:M15" si="2">SUM(M4:M14)</f>
        <v>1672768964</v>
      </c>
    </row>
    <row r="16" spans="1:13" ht="13.5" thickBo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x14ac:dyDescent="0.2">
      <c r="A17" s="29" t="s">
        <v>0</v>
      </c>
      <c r="B17" s="30" t="s">
        <v>22</v>
      </c>
      <c r="C17" s="31"/>
      <c r="D17" s="32" t="s">
        <v>23</v>
      </c>
      <c r="E17" s="33"/>
      <c r="F17" s="32" t="s">
        <v>24</v>
      </c>
      <c r="G17" s="31"/>
      <c r="H17" s="32" t="s">
        <v>25</v>
      </c>
      <c r="I17" s="31"/>
      <c r="J17" s="32" t="s">
        <v>26</v>
      </c>
      <c r="K17" s="33"/>
      <c r="L17" s="32" t="s">
        <v>27</v>
      </c>
      <c r="M17" s="31"/>
    </row>
    <row r="18" spans="1:13" ht="17.25" customHeight="1" thickBot="1" x14ac:dyDescent="0.25">
      <c r="A18" s="34"/>
      <c r="B18" s="35" t="s">
        <v>28</v>
      </c>
      <c r="C18" s="36"/>
      <c r="D18" s="37"/>
      <c r="E18" s="38"/>
      <c r="F18" s="37"/>
      <c r="G18" s="39"/>
      <c r="H18" s="37"/>
      <c r="I18" s="39"/>
      <c r="J18" s="37"/>
      <c r="K18" s="38"/>
      <c r="L18" s="37"/>
      <c r="M18" s="39"/>
    </row>
    <row r="19" spans="1:13" ht="13.5" thickBot="1" x14ac:dyDescent="0.25">
      <c r="A19" s="40"/>
      <c r="B19" s="41" t="s">
        <v>8</v>
      </c>
      <c r="C19" s="41" t="s">
        <v>9</v>
      </c>
      <c r="D19" s="41" t="s">
        <v>8</v>
      </c>
      <c r="E19" s="41" t="s">
        <v>9</v>
      </c>
      <c r="F19" s="41" t="s">
        <v>8</v>
      </c>
      <c r="G19" s="41" t="s">
        <v>9</v>
      </c>
      <c r="H19" s="41" t="s">
        <v>8</v>
      </c>
      <c r="I19" s="41" t="s">
        <v>9</v>
      </c>
      <c r="J19" s="41" t="s">
        <v>8</v>
      </c>
      <c r="K19" s="41" t="s">
        <v>9</v>
      </c>
      <c r="L19" s="12" t="s">
        <v>8</v>
      </c>
      <c r="M19" s="12" t="s">
        <v>9</v>
      </c>
    </row>
    <row r="20" spans="1:13" x14ac:dyDescent="0.2">
      <c r="A20" s="13" t="s">
        <v>29</v>
      </c>
      <c r="B20" s="14">
        <v>2.5890550000000001</v>
      </c>
      <c r="C20" s="15">
        <v>1622819</v>
      </c>
      <c r="D20" s="14">
        <v>2.7699560000000001</v>
      </c>
      <c r="E20" s="15">
        <v>1117172</v>
      </c>
      <c r="F20" s="14">
        <v>4.2636010000000004</v>
      </c>
      <c r="G20" s="15">
        <v>2499498</v>
      </c>
      <c r="H20" s="14">
        <v>4.763522</v>
      </c>
      <c r="I20" s="15">
        <v>20707782</v>
      </c>
      <c r="J20" s="14">
        <v>1.8992309999999999</v>
      </c>
      <c r="K20" s="15">
        <v>2991487</v>
      </c>
      <c r="L20" s="16">
        <f>ROUND((M20/$M$31)*100,6)</f>
        <v>4.0880879999999999</v>
      </c>
      <c r="M20" s="17">
        <f>C20+E20+G20+I20+K20+M4</f>
        <v>99202801</v>
      </c>
    </row>
    <row r="21" spans="1:13" x14ac:dyDescent="0.2">
      <c r="A21" s="18" t="s">
        <v>30</v>
      </c>
      <c r="B21" s="19">
        <v>6.1371760000000002</v>
      </c>
      <c r="C21" s="20">
        <v>3846781</v>
      </c>
      <c r="D21" s="19">
        <v>5.633527</v>
      </c>
      <c r="E21" s="20">
        <v>2272101</v>
      </c>
      <c r="F21" s="19">
        <v>6.2555100000000001</v>
      </c>
      <c r="G21" s="20">
        <v>3667237</v>
      </c>
      <c r="H21" s="19">
        <v>6.6830259999999999</v>
      </c>
      <c r="I21" s="20">
        <v>29052170</v>
      </c>
      <c r="J21" s="19">
        <v>2.098903</v>
      </c>
      <c r="K21" s="20">
        <v>3305990</v>
      </c>
      <c r="L21" s="21">
        <f t="shared" ref="L21:L30" si="3">ROUND((M21/$M$31)*100,6)</f>
        <v>5.8768099999999999</v>
      </c>
      <c r="M21" s="22">
        <f t="shared" ref="M21:M30" si="4">C21+E21+G21+I21+K21+M5</f>
        <v>142608492</v>
      </c>
    </row>
    <row r="22" spans="1:13" x14ac:dyDescent="0.2">
      <c r="A22" s="13" t="s">
        <v>31</v>
      </c>
      <c r="B22" s="14">
        <v>30.437470999999999</v>
      </c>
      <c r="C22" s="15">
        <v>19078201</v>
      </c>
      <c r="D22" s="14">
        <v>33.517006000000002</v>
      </c>
      <c r="E22" s="15">
        <v>13518000</v>
      </c>
      <c r="F22" s="14">
        <v>27.47363</v>
      </c>
      <c r="G22" s="15">
        <v>16106171</v>
      </c>
      <c r="H22" s="14">
        <v>22.796056</v>
      </c>
      <c r="I22" s="15">
        <v>99098061</v>
      </c>
      <c r="J22" s="14">
        <v>29.532323000000002</v>
      </c>
      <c r="K22" s="15">
        <v>46516481</v>
      </c>
      <c r="L22" s="16">
        <f t="shared" si="3"/>
        <v>26.471339</v>
      </c>
      <c r="M22" s="17">
        <f t="shared" si="4"/>
        <v>642361730</v>
      </c>
    </row>
    <row r="23" spans="1:13" x14ac:dyDescent="0.2">
      <c r="A23" s="18" t="s">
        <v>32</v>
      </c>
      <c r="B23" s="19">
        <v>5.426825</v>
      </c>
      <c r="C23" s="20">
        <v>3401533</v>
      </c>
      <c r="D23" s="19">
        <v>4.2567560000000002</v>
      </c>
      <c r="E23" s="20">
        <v>1716825</v>
      </c>
      <c r="F23" s="19">
        <v>5.5568689999999998</v>
      </c>
      <c r="G23" s="20">
        <v>3257665</v>
      </c>
      <c r="H23" s="19">
        <v>5.9605350000000001</v>
      </c>
      <c r="I23" s="20">
        <v>25911387</v>
      </c>
      <c r="J23" s="19">
        <v>5.1130940000000002</v>
      </c>
      <c r="K23" s="20">
        <v>8053655</v>
      </c>
      <c r="L23" s="21">
        <f t="shared" si="3"/>
        <v>5.5441000000000003</v>
      </c>
      <c r="M23" s="22">
        <f t="shared" si="4"/>
        <v>134534861</v>
      </c>
    </row>
    <row r="24" spans="1:13" x14ac:dyDescent="0.2">
      <c r="A24" s="13" t="s">
        <v>33</v>
      </c>
      <c r="B24" s="14">
        <v>21.541318</v>
      </c>
      <c r="C24" s="14">
        <v>13502094</v>
      </c>
      <c r="D24" s="14">
        <v>28.507297000000001</v>
      </c>
      <c r="E24" s="15">
        <v>11497496</v>
      </c>
      <c r="F24" s="14">
        <v>24.945233000000002</v>
      </c>
      <c r="G24" s="15">
        <v>14623921</v>
      </c>
      <c r="H24" s="14">
        <v>22.792774000000001</v>
      </c>
      <c r="I24" s="15">
        <v>99083791</v>
      </c>
      <c r="J24" s="14">
        <v>46.600378999999997</v>
      </c>
      <c r="K24" s="15">
        <v>73400445</v>
      </c>
      <c r="L24" s="16">
        <f t="shared" si="3"/>
        <v>25.347476</v>
      </c>
      <c r="M24" s="17">
        <f t="shared" si="4"/>
        <v>615089725</v>
      </c>
    </row>
    <row r="25" spans="1:13" x14ac:dyDescent="0.2">
      <c r="A25" s="18" t="s">
        <v>34</v>
      </c>
      <c r="B25" s="19">
        <v>17.621846000000001</v>
      </c>
      <c r="C25" s="20">
        <v>11045370</v>
      </c>
      <c r="D25" s="19">
        <v>10.245778</v>
      </c>
      <c r="E25" s="20">
        <v>4132303</v>
      </c>
      <c r="F25" s="19">
        <v>9.0911760000000008</v>
      </c>
      <c r="G25" s="20">
        <v>5329621</v>
      </c>
      <c r="H25" s="19">
        <v>10.833259</v>
      </c>
      <c r="I25" s="20">
        <v>47093892</v>
      </c>
      <c r="J25" s="19">
        <v>5.65442</v>
      </c>
      <c r="K25" s="20">
        <v>8906300</v>
      </c>
      <c r="L25" s="21">
        <f t="shared" si="3"/>
        <v>9.5442730000000005</v>
      </c>
      <c r="M25" s="22">
        <f t="shared" si="4"/>
        <v>231604280</v>
      </c>
    </row>
    <row r="26" spans="1:13" x14ac:dyDescent="0.2">
      <c r="A26" s="13" t="s">
        <v>35</v>
      </c>
      <c r="B26" s="14">
        <v>6.0598850000000004</v>
      </c>
      <c r="C26" s="15">
        <v>3798335</v>
      </c>
      <c r="D26" s="14">
        <v>5.9820190000000002</v>
      </c>
      <c r="E26" s="15">
        <v>2412654</v>
      </c>
      <c r="F26" s="14">
        <v>6.747719</v>
      </c>
      <c r="G26" s="15">
        <v>3955790</v>
      </c>
      <c r="H26" s="14">
        <v>6.5324229999999996</v>
      </c>
      <c r="I26" s="15">
        <v>28397476</v>
      </c>
      <c r="J26" s="14">
        <v>2.4580950000000001</v>
      </c>
      <c r="K26" s="15">
        <v>3871755</v>
      </c>
      <c r="L26" s="16">
        <f t="shared" si="3"/>
        <v>6.4647620000000003</v>
      </c>
      <c r="M26" s="17">
        <f t="shared" si="4"/>
        <v>156875912</v>
      </c>
    </row>
    <row r="27" spans="1:13" x14ac:dyDescent="0.2">
      <c r="A27" s="18" t="s">
        <v>36</v>
      </c>
      <c r="B27" s="19">
        <v>3.3848240000000001</v>
      </c>
      <c r="C27" s="20">
        <v>2121607</v>
      </c>
      <c r="D27" s="19">
        <v>3.0892179999999998</v>
      </c>
      <c r="E27" s="20">
        <v>1245936</v>
      </c>
      <c r="F27" s="19">
        <v>4.0949309999999999</v>
      </c>
      <c r="G27" s="20">
        <v>2400617</v>
      </c>
      <c r="H27" s="19">
        <v>4.4661609999999996</v>
      </c>
      <c r="I27" s="20">
        <v>19415107</v>
      </c>
      <c r="J27" s="19">
        <v>0.81724300000000005</v>
      </c>
      <c r="K27" s="20">
        <v>1287242</v>
      </c>
      <c r="L27" s="21">
        <f t="shared" si="3"/>
        <v>3.9352179999999999</v>
      </c>
      <c r="M27" s="22">
        <f t="shared" si="4"/>
        <v>95493230</v>
      </c>
    </row>
    <row r="28" spans="1:13" x14ac:dyDescent="0.2">
      <c r="A28" s="13" t="s">
        <v>37</v>
      </c>
      <c r="B28" s="14">
        <v>4.4550749999999999</v>
      </c>
      <c r="C28" s="15">
        <v>2792440</v>
      </c>
      <c r="D28" s="14">
        <v>4.0023689999999998</v>
      </c>
      <c r="E28" s="15">
        <v>1614226</v>
      </c>
      <c r="F28" s="14">
        <v>4.8912959999999996</v>
      </c>
      <c r="G28" s="15">
        <v>2867479</v>
      </c>
      <c r="H28" s="14">
        <v>5.9522029999999999</v>
      </c>
      <c r="I28" s="15">
        <v>25875169</v>
      </c>
      <c r="J28" s="14">
        <v>1.4728939999999999</v>
      </c>
      <c r="K28" s="15">
        <v>2319961</v>
      </c>
      <c r="L28" s="16">
        <f t="shared" si="3"/>
        <v>5.0412429999999997</v>
      </c>
      <c r="M28" s="17">
        <f t="shared" si="4"/>
        <v>122332358</v>
      </c>
    </row>
    <row r="29" spans="1:13" x14ac:dyDescent="0.2">
      <c r="A29" s="18" t="s">
        <v>38</v>
      </c>
      <c r="B29" s="19">
        <v>1.1723440000000001</v>
      </c>
      <c r="C29" s="20">
        <v>734825</v>
      </c>
      <c r="D29" s="19">
        <v>0.92584100000000003</v>
      </c>
      <c r="E29" s="20">
        <v>373408</v>
      </c>
      <c r="F29" s="19">
        <v>3.788008</v>
      </c>
      <c r="G29" s="20">
        <v>2220686</v>
      </c>
      <c r="H29" s="19">
        <v>5.7981059999999998</v>
      </c>
      <c r="I29" s="20">
        <v>25205282</v>
      </c>
      <c r="J29" s="19">
        <v>2.78755</v>
      </c>
      <c r="K29" s="20">
        <v>4390681</v>
      </c>
      <c r="L29" s="21">
        <f t="shared" si="3"/>
        <v>4.5554819999999996</v>
      </c>
      <c r="M29" s="22">
        <f t="shared" si="4"/>
        <v>110544747</v>
      </c>
    </row>
    <row r="30" spans="1:13" ht="13.5" thickBot="1" x14ac:dyDescent="0.25">
      <c r="A30" s="23" t="s">
        <v>39</v>
      </c>
      <c r="B30" s="14">
        <v>1.17418</v>
      </c>
      <c r="C30" s="15">
        <v>735976</v>
      </c>
      <c r="D30" s="14">
        <v>1.070233</v>
      </c>
      <c r="E30" s="15">
        <v>431644</v>
      </c>
      <c r="F30" s="14">
        <v>2.8920270000000001</v>
      </c>
      <c r="G30" s="15">
        <v>1695425</v>
      </c>
      <c r="H30" s="14">
        <v>3.4219360000000001</v>
      </c>
      <c r="I30" s="15">
        <v>14875695</v>
      </c>
      <c r="J30" s="14">
        <v>1.5658700000000001</v>
      </c>
      <c r="K30" s="15">
        <v>2466408</v>
      </c>
      <c r="L30" s="16">
        <f t="shared" si="3"/>
        <v>3.1312090000000001</v>
      </c>
      <c r="M30" s="17">
        <f t="shared" si="4"/>
        <v>75982901</v>
      </c>
    </row>
    <row r="31" spans="1:13" ht="13.5" thickBot="1" x14ac:dyDescent="0.25">
      <c r="A31" s="42" t="s">
        <v>21</v>
      </c>
      <c r="B31" s="25">
        <v>100</v>
      </c>
      <c r="C31" s="26">
        <v>62679981</v>
      </c>
      <c r="D31" s="25">
        <v>100.00000000000001</v>
      </c>
      <c r="E31" s="26">
        <v>40331765</v>
      </c>
      <c r="F31" s="25">
        <v>100</v>
      </c>
      <c r="G31" s="26">
        <v>58624110</v>
      </c>
      <c r="H31" s="25">
        <v>100</v>
      </c>
      <c r="I31" s="26">
        <v>434715812</v>
      </c>
      <c r="J31" s="25">
        <v>100.00000000000001</v>
      </c>
      <c r="K31" s="26">
        <v>157510405</v>
      </c>
      <c r="L31" s="25">
        <f>ROUND(SUM(L20:L30),0)</f>
        <v>100</v>
      </c>
      <c r="M31" s="27">
        <f t="shared" ref="M31" si="5">SUM(M20:M30)</f>
        <v>2426631037</v>
      </c>
    </row>
  </sheetData>
  <mergeCells count="17">
    <mergeCell ref="B18:C18"/>
    <mergeCell ref="L1:M2"/>
    <mergeCell ref="D2:E2"/>
    <mergeCell ref="A16:M16"/>
    <mergeCell ref="A17:A19"/>
    <mergeCell ref="B17:C17"/>
    <mergeCell ref="D17:E18"/>
    <mergeCell ref="F17:G18"/>
    <mergeCell ref="H17:I18"/>
    <mergeCell ref="J17:K18"/>
    <mergeCell ref="L17:M18"/>
    <mergeCell ref="A1:A3"/>
    <mergeCell ref="B1:C2"/>
    <mergeCell ref="D1:E1"/>
    <mergeCell ref="F1:G2"/>
    <mergeCell ref="H1:I2"/>
    <mergeCell ref="J1:K2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A.Valdez</dc:creator>
  <cp:lastModifiedBy>A.Valdez</cp:lastModifiedBy>
  <dcterms:created xsi:type="dcterms:W3CDTF">2020-02-14T15:20:08Z</dcterms:created>
  <dcterms:modified xsi:type="dcterms:W3CDTF">2020-02-14T15:28:00Z</dcterms:modified>
</cp:coreProperties>
</file>