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MARZ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G21" i="33" l="1"/>
  <c r="N5" i="33" l="1"/>
  <c r="N6" i="33"/>
  <c r="N7" i="33"/>
  <c r="N8" i="33"/>
  <c r="N9" i="33"/>
  <c r="N10" i="33"/>
  <c r="N11" i="33"/>
  <c r="N12" i="33"/>
  <c r="N13" i="33"/>
  <c r="N14" i="33"/>
  <c r="N15" i="33"/>
  <c r="N16" i="33"/>
  <c r="N4" i="33"/>
  <c r="M17" i="33" l="1"/>
  <c r="G32" i="33" l="1"/>
  <c r="A32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L17" i="33"/>
  <c r="K17" i="33"/>
  <c r="J17" i="33"/>
  <c r="I17" i="33"/>
  <c r="H17" i="33"/>
  <c r="G17" i="33"/>
  <c r="F17" i="33"/>
  <c r="E17" i="33"/>
  <c r="D17" i="33"/>
  <c r="C17" i="33"/>
  <c r="E33" i="33" s="1"/>
  <c r="B17" i="33"/>
  <c r="G23" i="33" l="1"/>
  <c r="N17" i="33"/>
  <c r="G22" i="33"/>
  <c r="G33" i="33" l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<sst xmlns="http://schemas.openxmlformats.org/spreadsheetml/2006/main" count="133" uniqueCount="41">
  <si>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</si>
  <si>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</si>
  <si>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</si>
  <si>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</si>
  <si>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</si>
  <si>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</si>
  <si>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</si>
  <si>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</si>
  <si>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</si>
  <si>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</si>
  <si>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</si>
  <si>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</si>
  <si>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</si>
  <si>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</si>
  <si>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</si>
  <si>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</si>
  <si>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</si>
  <si>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</si>
  <si>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</si>
  <si>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</si>
  <si>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</si>
  <si>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</si>
  <si>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</si>
  <si>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</si>
  <si>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</si>
  <si>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</si>
  <si>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</si>
  <si>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</si>
  <si>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</si>
  <si>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</si>
  <si>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</si>
  <si>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</si>
  <si>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</si>
  <si>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</si>
  <si>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</si>
  <si>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</si>
  <si>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</si>
  <si>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</si>
  <si>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</si>
  <si>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>PARTICIPACIONES A MUNICIPIOS MARZO 2021</t>
  </si>
  <si>
    <t>MARZO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</si>
</sst>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3" fontId="30" fillId="2" borderId="0" xfId="47" applyNumberFormat="1" applyFont="1" applyFill="1" applyBorder="1"/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topLeftCell="A15" zoomScale="40" zoomScaleNormal="40" zoomScaleSheetLayoutView="40" workbookViewId="0">
      <selection activeCell="G35" sqref="G35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51" t="s">
        <v>39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7" s="3" customFormat="1" ht="63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9" t="s">
        <v>31</v>
      </c>
      <c r="M2" s="59" t="s">
        <v>36</v>
      </c>
      <c r="N2" s="57" t="s">
        <v>26</v>
      </c>
      <c r="P2" s="34"/>
    </row>
    <row r="3" spans="1:17" s="3" customFormat="1" ht="43.5" customHeight="1" thickBot="1">
      <c r="A3" s="56"/>
      <c r="B3" s="56"/>
      <c r="C3" s="37">
        <v>0.7</v>
      </c>
      <c r="D3" s="37">
        <v>0.3</v>
      </c>
      <c r="E3" s="56"/>
      <c r="F3" s="56"/>
      <c r="G3" s="56"/>
      <c r="H3" s="56"/>
      <c r="I3" s="56"/>
      <c r="J3" s="56"/>
      <c r="K3" s="56"/>
      <c r="L3" s="60"/>
      <c r="M3" s="60"/>
      <c r="N3" s="57"/>
      <c r="P3" s="34"/>
    </row>
    <row r="4" spans="1:17" ht="29.25" customHeight="1" thickBot="1">
      <c r="A4" s="4" t="s">
        <v>9</v>
      </c>
      <c r="B4" s="38">
        <v>4431846.33</v>
      </c>
      <c r="C4" s="38">
        <v>1035273.17</v>
      </c>
      <c r="D4" s="38">
        <v>206581.92</v>
      </c>
      <c r="E4" s="38">
        <v>35497.42</v>
      </c>
      <c r="F4" s="38">
        <v>0</v>
      </c>
      <c r="G4" s="38">
        <v>31113.42</v>
      </c>
      <c r="H4" s="38">
        <v>177261.82</v>
      </c>
      <c r="I4" s="38">
        <v>82645.27</v>
      </c>
      <c r="J4" s="38">
        <v>10398.59</v>
      </c>
      <c r="K4" s="38">
        <v>1362841.56</v>
      </c>
      <c r="L4" s="38">
        <v>19125</v>
      </c>
      <c r="M4" s="38">
        <v>2032.78</v>
      </c>
      <c r="N4" s="38">
        <f>SUM(B4:M4)</f>
        <v>7394617.2800000003</v>
      </c>
      <c r="P4" s="35"/>
      <c r="Q4" s="5"/>
    </row>
    <row r="5" spans="1:17" ht="29.25" customHeight="1" thickBot="1">
      <c r="A5" s="6" t="s">
        <v>1</v>
      </c>
      <c r="B5" s="40">
        <v>4466671.87</v>
      </c>
      <c r="C5" s="40">
        <v>1043408.37</v>
      </c>
      <c r="D5" s="40">
        <v>180038.82</v>
      </c>
      <c r="E5" s="40">
        <v>35776.36</v>
      </c>
      <c r="F5" s="40">
        <v>0</v>
      </c>
      <c r="G5" s="40">
        <v>31357.91</v>
      </c>
      <c r="H5" s="40">
        <v>175950.29</v>
      </c>
      <c r="I5" s="40">
        <v>113510.86</v>
      </c>
      <c r="J5" s="40">
        <v>10480.299999999999</v>
      </c>
      <c r="K5" s="40">
        <v>1371704.74</v>
      </c>
      <c r="L5" s="40">
        <v>288965</v>
      </c>
      <c r="M5" s="40">
        <v>2238.48</v>
      </c>
      <c r="N5" s="40">
        <f t="shared" ref="N5:N16" si="0">SUM(B5:M5)</f>
        <v>7720103.0000000019</v>
      </c>
      <c r="P5" s="35"/>
      <c r="Q5" s="5"/>
    </row>
    <row r="6" spans="1:17" ht="29.25" customHeight="1" thickBot="1">
      <c r="A6" s="4" t="s">
        <v>2</v>
      </c>
      <c r="B6" s="38">
        <v>25576974.650000002</v>
      </c>
      <c r="C6" s="38">
        <v>5974745.9000000004</v>
      </c>
      <c r="D6" s="38">
        <v>1235772.99</v>
      </c>
      <c r="E6" s="38">
        <v>204861.92</v>
      </c>
      <c r="F6" s="38">
        <v>0</v>
      </c>
      <c r="G6" s="38">
        <v>179561.09</v>
      </c>
      <c r="H6" s="38">
        <v>877954.15</v>
      </c>
      <c r="I6" s="38">
        <v>896230.98</v>
      </c>
      <c r="J6" s="38">
        <v>60012.09</v>
      </c>
      <c r="K6" s="38">
        <v>6234900.1799999997</v>
      </c>
      <c r="L6" s="38">
        <v>3997038</v>
      </c>
      <c r="M6" s="38">
        <v>12131.17</v>
      </c>
      <c r="N6" s="38">
        <f t="shared" si="0"/>
        <v>45250183.120000005</v>
      </c>
      <c r="P6" s="35"/>
      <c r="Q6" s="5"/>
    </row>
    <row r="7" spans="1:17" ht="29.25" customHeight="1" thickBot="1">
      <c r="A7" s="6" t="s">
        <v>10</v>
      </c>
      <c r="B7" s="40">
        <v>5777654.5199999996</v>
      </c>
      <c r="C7" s="40">
        <v>1349652.11</v>
      </c>
      <c r="D7" s="40">
        <v>185409.56</v>
      </c>
      <c r="E7" s="40">
        <v>46276.83</v>
      </c>
      <c r="F7" s="40">
        <v>0</v>
      </c>
      <c r="G7" s="40">
        <v>40561.56</v>
      </c>
      <c r="H7" s="40">
        <v>224009.8</v>
      </c>
      <c r="I7" s="40">
        <v>123360.82</v>
      </c>
      <c r="J7" s="40">
        <v>13556.3</v>
      </c>
      <c r="K7" s="40">
        <v>1697456.32</v>
      </c>
      <c r="L7" s="40">
        <v>719407</v>
      </c>
      <c r="M7" s="40">
        <v>2617.8000000000002</v>
      </c>
      <c r="N7" s="40">
        <f t="shared" si="0"/>
        <v>10179962.619999999</v>
      </c>
      <c r="P7" s="35"/>
      <c r="Q7" s="5"/>
    </row>
    <row r="8" spans="1:17" ht="29.25" customHeight="1" thickBot="1">
      <c r="A8" s="4" t="s">
        <v>12</v>
      </c>
      <c r="B8" s="38">
        <v>23644062.829999998</v>
      </c>
      <c r="C8" s="38">
        <v>5523220.3799999999</v>
      </c>
      <c r="D8" s="38">
        <v>1075816.82</v>
      </c>
      <c r="E8" s="38">
        <v>189380.02</v>
      </c>
      <c r="F8" s="38">
        <v>0</v>
      </c>
      <c r="G8" s="38">
        <v>165991.24</v>
      </c>
      <c r="H8" s="38">
        <v>843388.78</v>
      </c>
      <c r="I8" s="38">
        <v>789882.8</v>
      </c>
      <c r="J8" s="38">
        <v>55476.84</v>
      </c>
      <c r="K8" s="38">
        <v>6314813.8499999996</v>
      </c>
      <c r="L8" s="38">
        <v>7151537</v>
      </c>
      <c r="M8" s="38">
        <v>10390.18</v>
      </c>
      <c r="N8" s="38">
        <f t="shared" si="0"/>
        <v>45763960.739999995</v>
      </c>
      <c r="P8" s="35"/>
      <c r="Q8" s="5"/>
    </row>
    <row r="9" spans="1:17" ht="29.25" customHeight="1" thickBot="1">
      <c r="A9" s="6" t="s">
        <v>3</v>
      </c>
      <c r="B9" s="40">
        <v>7712467</v>
      </c>
      <c r="C9" s="40">
        <v>1801621.63</v>
      </c>
      <c r="D9" s="40">
        <v>260461.87</v>
      </c>
      <c r="E9" s="40">
        <v>61773.95</v>
      </c>
      <c r="F9" s="40">
        <v>0</v>
      </c>
      <c r="G9" s="40">
        <v>54144.75</v>
      </c>
      <c r="H9" s="40">
        <v>277552.90999999997</v>
      </c>
      <c r="I9" s="40">
        <v>197215.27</v>
      </c>
      <c r="J9" s="40">
        <v>18096.009999999998</v>
      </c>
      <c r="K9" s="40">
        <v>2560432.0299999998</v>
      </c>
      <c r="L9" s="40">
        <v>955331</v>
      </c>
      <c r="M9" s="40">
        <v>3687.97</v>
      </c>
      <c r="N9" s="40">
        <f t="shared" si="0"/>
        <v>13902784.389999997</v>
      </c>
      <c r="P9" s="35"/>
      <c r="Q9" s="5"/>
    </row>
    <row r="10" spans="1:17" ht="29.25" customHeight="1" thickBot="1">
      <c r="A10" s="4" t="s">
        <v>37</v>
      </c>
      <c r="B10" s="38">
        <v>1703047.5499999998</v>
      </c>
      <c r="C10" s="38">
        <v>397829.54999999993</v>
      </c>
      <c r="D10" s="38">
        <v>68645</v>
      </c>
      <c r="E10" s="38">
        <v>13640.769999999997</v>
      </c>
      <c r="F10" s="38">
        <v>0</v>
      </c>
      <c r="G10" s="38">
        <v>11956.109999999997</v>
      </c>
      <c r="H10" s="38">
        <v>67086.13</v>
      </c>
      <c r="I10" s="38">
        <v>43279.289999999994</v>
      </c>
      <c r="J10" s="38">
        <v>3995.91</v>
      </c>
      <c r="K10" s="38">
        <v>523002.02</v>
      </c>
      <c r="L10" s="38">
        <v>0</v>
      </c>
      <c r="M10" s="38">
        <v>853.48</v>
      </c>
      <c r="N10" s="38">
        <f t="shared" si="0"/>
        <v>2833335.8099999996</v>
      </c>
      <c r="P10" s="35"/>
      <c r="Q10" s="5"/>
    </row>
    <row r="11" spans="1:17" ht="29.25" customHeight="1" thickBot="1">
      <c r="A11" s="6" t="s">
        <v>4</v>
      </c>
      <c r="B11" s="40">
        <v>6955931.7699999996</v>
      </c>
      <c r="C11" s="40">
        <v>1624896.05</v>
      </c>
      <c r="D11" s="40">
        <v>227486.56</v>
      </c>
      <c r="E11" s="40">
        <v>55714.39</v>
      </c>
      <c r="F11" s="40">
        <v>0</v>
      </c>
      <c r="G11" s="40">
        <v>48833.56</v>
      </c>
      <c r="H11" s="40">
        <v>257981.97</v>
      </c>
      <c r="I11" s="40">
        <v>152598.24000000002</v>
      </c>
      <c r="J11" s="40">
        <v>16320.93</v>
      </c>
      <c r="K11" s="40">
        <v>1842454.57</v>
      </c>
      <c r="L11" s="40">
        <v>22305</v>
      </c>
      <c r="M11" s="40">
        <v>3118.55</v>
      </c>
      <c r="N11" s="40">
        <f t="shared" si="0"/>
        <v>11207641.590000004</v>
      </c>
      <c r="P11" s="35"/>
      <c r="Q11" s="5"/>
    </row>
    <row r="12" spans="1:17" ht="29.25" customHeight="1" thickBot="1">
      <c r="A12" s="4" t="s">
        <v>5</v>
      </c>
      <c r="B12" s="38">
        <v>4342358.8899999997</v>
      </c>
      <c r="C12" s="38">
        <v>1014369.03</v>
      </c>
      <c r="D12" s="38">
        <v>135533.31</v>
      </c>
      <c r="E12" s="38">
        <v>34780.65</v>
      </c>
      <c r="F12" s="38">
        <v>0</v>
      </c>
      <c r="G12" s="38">
        <v>30485.18</v>
      </c>
      <c r="H12" s="38">
        <v>165034.97</v>
      </c>
      <c r="I12" s="38">
        <v>83228.3</v>
      </c>
      <c r="J12" s="38">
        <v>10188.620000000001</v>
      </c>
      <c r="K12" s="38">
        <v>1272381.5900000001</v>
      </c>
      <c r="L12" s="38">
        <v>4451</v>
      </c>
      <c r="M12" s="38">
        <v>2040.6</v>
      </c>
      <c r="N12" s="38">
        <f t="shared" si="0"/>
        <v>7094852.1399999987</v>
      </c>
      <c r="P12" s="35"/>
      <c r="Q12" s="5"/>
    </row>
    <row r="13" spans="1:17" ht="29.25" customHeight="1" thickBot="1">
      <c r="A13" s="6" t="s">
        <v>6</v>
      </c>
      <c r="B13" s="40">
        <v>5355411.95</v>
      </c>
      <c r="C13" s="40">
        <v>1251016.82</v>
      </c>
      <c r="D13" s="40">
        <v>172111.83</v>
      </c>
      <c r="E13" s="40">
        <v>42894.83</v>
      </c>
      <c r="F13" s="40">
        <v>0</v>
      </c>
      <c r="G13" s="40">
        <v>37597.24</v>
      </c>
      <c r="H13" s="40">
        <v>191994.77</v>
      </c>
      <c r="I13" s="40">
        <v>108961.72</v>
      </c>
      <c r="J13" s="40">
        <v>12565.58</v>
      </c>
      <c r="K13" s="40">
        <v>1695477.47</v>
      </c>
      <c r="L13" s="40">
        <v>308906</v>
      </c>
      <c r="M13" s="40">
        <v>2434.08</v>
      </c>
      <c r="N13" s="40">
        <f t="shared" si="0"/>
        <v>9179372.290000001</v>
      </c>
      <c r="P13" s="35"/>
      <c r="Q13" s="5"/>
    </row>
    <row r="14" spans="1:17" ht="29.25" customHeight="1" thickBot="1">
      <c r="A14" s="4" t="s">
        <v>7</v>
      </c>
      <c r="B14" s="38">
        <v>5025621.08</v>
      </c>
      <c r="C14" s="38">
        <v>1173978.1299999999</v>
      </c>
      <c r="D14" s="38">
        <v>33269.93</v>
      </c>
      <c r="E14" s="38">
        <v>40253.33</v>
      </c>
      <c r="F14" s="38">
        <v>0</v>
      </c>
      <c r="G14" s="38">
        <v>35281.97</v>
      </c>
      <c r="H14" s="38">
        <v>172404.02</v>
      </c>
      <c r="I14" s="38">
        <v>22178.21</v>
      </c>
      <c r="J14" s="38">
        <v>11791.78</v>
      </c>
      <c r="K14" s="38">
        <v>1681669.16</v>
      </c>
      <c r="L14" s="38">
        <v>505112</v>
      </c>
      <c r="M14" s="38">
        <v>1146.32</v>
      </c>
      <c r="N14" s="38">
        <f t="shared" si="0"/>
        <v>8702705.9299999997</v>
      </c>
      <c r="P14" s="35"/>
      <c r="Q14" s="5"/>
    </row>
    <row r="15" spans="1:17" ht="29.25" customHeight="1" thickBot="1">
      <c r="A15" s="6" t="s">
        <v>38</v>
      </c>
      <c r="B15" s="40">
        <v>1509244.0500000007</v>
      </c>
      <c r="C15" s="40">
        <v>352557.3200000003</v>
      </c>
      <c r="D15" s="40">
        <v>50969.489999999991</v>
      </c>
      <c r="E15" s="40">
        <v>12088.479999999996</v>
      </c>
      <c r="F15" s="40">
        <v>0</v>
      </c>
      <c r="G15" s="40">
        <v>10595.529999999999</v>
      </c>
      <c r="H15" s="40">
        <v>54314.020000000019</v>
      </c>
      <c r="I15" s="40">
        <v>38592.830000000016</v>
      </c>
      <c r="J15" s="40">
        <v>3541.1900000000023</v>
      </c>
      <c r="K15" s="40">
        <v>501048.09000000032</v>
      </c>
      <c r="L15" s="40">
        <v>0</v>
      </c>
      <c r="M15" s="40">
        <v>721.69</v>
      </c>
      <c r="N15" s="40">
        <f t="shared" si="0"/>
        <v>2533672.6900000013</v>
      </c>
      <c r="P15" s="35"/>
      <c r="Q15" s="5"/>
    </row>
    <row r="16" spans="1:17" ht="29.25" customHeight="1" thickBot="1">
      <c r="A16" s="4" t="s">
        <v>8</v>
      </c>
      <c r="B16" s="38">
        <v>3604121.35</v>
      </c>
      <c r="C16" s="38">
        <v>841917.76</v>
      </c>
      <c r="D16" s="38">
        <v>52328.62</v>
      </c>
      <c r="E16" s="38">
        <v>28867.65</v>
      </c>
      <c r="F16" s="38">
        <v>0</v>
      </c>
      <c r="G16" s="38">
        <v>25302.44</v>
      </c>
      <c r="H16" s="38">
        <v>128759.81</v>
      </c>
      <c r="I16" s="38">
        <v>29827.61</v>
      </c>
      <c r="J16" s="38">
        <v>8456.4599999999991</v>
      </c>
      <c r="K16" s="38">
        <v>987892.02</v>
      </c>
      <c r="L16" s="38">
        <v>313469</v>
      </c>
      <c r="M16" s="38">
        <v>1252.9000000000001</v>
      </c>
      <c r="N16" s="38">
        <f t="shared" si="0"/>
        <v>6022195.620000001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100105413.83999999</v>
      </c>
      <c r="C17" s="42">
        <f>SUM(C4:C16)</f>
        <v>23384486.220000003</v>
      </c>
      <c r="D17" s="42">
        <f>SUM(D4:D16)</f>
        <v>3884426.7200000007</v>
      </c>
      <c r="E17" s="42">
        <f t="shared" ref="E17:M17" si="1">SUM(E4:E16)</f>
        <v>801806.6</v>
      </c>
      <c r="F17" s="42">
        <f t="shared" si="1"/>
        <v>0</v>
      </c>
      <c r="G17" s="42">
        <f t="shared" si="1"/>
        <v>702781.99999999988</v>
      </c>
      <c r="H17" s="42">
        <f t="shared" si="1"/>
        <v>3613693.4400000004</v>
      </c>
      <c r="I17" s="42">
        <f t="shared" si="1"/>
        <v>2681512.2000000002</v>
      </c>
      <c r="J17" s="42">
        <f t="shared" si="1"/>
        <v>234880.59999999998</v>
      </c>
      <c r="K17" s="42">
        <f t="shared" si="1"/>
        <v>28046073.599999998</v>
      </c>
      <c r="L17" s="42">
        <f t="shared" si="1"/>
        <v>14285646</v>
      </c>
      <c r="M17" s="42">
        <f t="shared" si="1"/>
        <v>44666.000000000007</v>
      </c>
      <c r="N17" s="42">
        <f>SUM(N4:N16)</f>
        <v>177785387.22</v>
      </c>
      <c r="O17" s="8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8" t="s">
        <v>27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53" t="s">
        <v>40</v>
      </c>
      <c r="B20" s="54"/>
      <c r="C20" s="54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5" t="s">
        <v>17</v>
      </c>
      <c r="B21" s="55"/>
      <c r="C21" s="55"/>
      <c r="D21" s="18"/>
      <c r="E21" s="43">
        <v>417105891</v>
      </c>
      <c r="F21" s="19" t="s">
        <v>13</v>
      </c>
      <c r="G21" s="43">
        <f>ROUND(E21*0.24,2)</f>
        <v>100105413.84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5" t="s">
        <v>32</v>
      </c>
      <c r="B22" s="55"/>
      <c r="C22" s="55"/>
      <c r="D22" s="18"/>
      <c r="E22" s="43">
        <v>23384486.219999999</v>
      </c>
      <c r="F22" s="19" t="s">
        <v>15</v>
      </c>
      <c r="G22" s="43">
        <f>E22</f>
        <v>23384486.219999999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5" t="s">
        <v>28</v>
      </c>
      <c r="B23" s="55"/>
      <c r="C23" s="55"/>
      <c r="D23" s="18"/>
      <c r="E23" s="43">
        <v>3884426.72</v>
      </c>
      <c r="F23" s="19" t="s">
        <v>15</v>
      </c>
      <c r="G23" s="43">
        <f>E23</f>
        <v>3884426.72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5" t="s">
        <v>23</v>
      </c>
      <c r="B24" s="55"/>
      <c r="C24" s="55"/>
      <c r="D24" s="18"/>
      <c r="E24" s="43">
        <v>4009033</v>
      </c>
      <c r="F24" s="19" t="s">
        <v>14</v>
      </c>
      <c r="G24" s="43">
        <f>ROUND(E24*0.2,2)</f>
        <v>801806.6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5" t="s">
        <v>19</v>
      </c>
      <c r="B25" s="55"/>
      <c r="C25" s="55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5" t="s">
        <v>20</v>
      </c>
      <c r="B26" s="55"/>
      <c r="C26" s="55"/>
      <c r="D26" s="18"/>
      <c r="E26" s="43">
        <v>3513910</v>
      </c>
      <c r="F26" s="19" t="s">
        <v>14</v>
      </c>
      <c r="G26" s="43">
        <f>ROUND(E26*0.2,2)</f>
        <v>702782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5" t="s">
        <v>21</v>
      </c>
      <c r="B27" s="55"/>
      <c r="C27" s="55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5" t="s">
        <v>24</v>
      </c>
      <c r="B28" s="55"/>
      <c r="C28" s="55"/>
      <c r="D28" s="18"/>
      <c r="E28" s="43">
        <v>13407561</v>
      </c>
      <c r="F28" s="19" t="s">
        <v>14</v>
      </c>
      <c r="G28" s="43">
        <f>ROUND(E28*0.2,2)</f>
        <v>2681512.2000000002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5" t="s">
        <v>25</v>
      </c>
      <c r="B29" s="55"/>
      <c r="C29" s="55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5" t="s">
        <v>22</v>
      </c>
      <c r="B30" s="55"/>
      <c r="C30" s="55"/>
      <c r="D30" s="18"/>
      <c r="E30" s="43">
        <v>116858640</v>
      </c>
      <c r="F30" s="19" t="s">
        <v>13</v>
      </c>
      <c r="G30" s="43">
        <f>ROUND(E30*0.24,2)</f>
        <v>28046073.600000001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31</v>
      </c>
      <c r="B31" s="32"/>
      <c r="C31" s="32"/>
      <c r="D31" s="33"/>
      <c r="E31" s="43">
        <v>53616180</v>
      </c>
      <c r="F31" s="19"/>
      <c r="G31" s="43">
        <v>14285646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5" t="str">
        <f>+M2</f>
        <v>ART. 126 de la LISR  (Enajenación de Bienes)</v>
      </c>
      <c r="B32" s="55"/>
      <c r="C32" s="55"/>
      <c r="D32" s="47"/>
      <c r="E32" s="43">
        <v>223330</v>
      </c>
      <c r="F32" s="19" t="s">
        <v>14</v>
      </c>
      <c r="G32" s="43">
        <f>ROUND(E32*0.2,2)</f>
        <v>44666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2" t="s">
        <v>11</v>
      </c>
      <c r="B33" s="52"/>
      <c r="C33" s="52"/>
      <c r="D33" s="20"/>
      <c r="E33" s="44">
        <f>SUM(E21:E32)</f>
        <v>652234916.94000006</v>
      </c>
      <c r="F33" s="21"/>
      <c r="G33" s="44">
        <f>SUM(G21:G32)</f>
        <v>177785387.21999997</v>
      </c>
      <c r="H33" s="49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62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1"/>
      <c r="B37" s="61"/>
      <c r="C37" s="61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1"/>
      <c r="B38" s="61"/>
      <c r="C38" s="61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1"/>
      <c r="B39" s="61"/>
      <c r="C39" s="61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1"/>
      <c r="B40" s="61"/>
      <c r="C40" s="61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1"/>
      <c r="B41" s="61"/>
      <c r="C41" s="61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1"/>
      <c r="B42" s="61"/>
      <c r="C42" s="61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1"/>
      <c r="B43" s="61"/>
      <c r="C43" s="61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1"/>
      <c r="B44" s="61"/>
      <c r="C44" s="61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1"/>
      <c r="B45" s="61"/>
      <c r="C45" s="61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1"/>
      <c r="B46" s="61"/>
      <c r="C46" s="61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1" t="s">
        <v>34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ht="42.75" customHeight="1" thickBot="1">
      <c r="A2" s="56" t="s">
        <v>29</v>
      </c>
      <c r="B2" s="56" t="s">
        <v>30</v>
      </c>
      <c r="C2" s="56" t="s">
        <v>18</v>
      </c>
      <c r="D2" s="56"/>
      <c r="E2" s="56" t="s">
        <v>23</v>
      </c>
      <c r="F2" s="56" t="s">
        <v>19</v>
      </c>
      <c r="G2" s="56" t="s">
        <v>20</v>
      </c>
      <c r="H2" s="56" t="s">
        <v>21</v>
      </c>
      <c r="I2" s="56" t="s">
        <v>24</v>
      </c>
      <c r="J2" s="56" t="s">
        <v>25</v>
      </c>
      <c r="K2" s="56" t="s">
        <v>22</v>
      </c>
      <c r="L2" s="59" t="s">
        <v>31</v>
      </c>
      <c r="M2" s="57" t="s">
        <v>26</v>
      </c>
    </row>
    <row r="3" spans="1:13" ht="48.75" customHeight="1" thickBot="1">
      <c r="A3" s="56"/>
      <c r="B3" s="56"/>
      <c r="C3" s="37">
        <v>0.7</v>
      </c>
      <c r="D3" s="37" t="s">
        <v>33</v>
      </c>
      <c r="E3" s="56"/>
      <c r="F3" s="56"/>
      <c r="G3" s="56"/>
      <c r="H3" s="56"/>
      <c r="I3" s="56"/>
      <c r="J3" s="56"/>
      <c r="K3" s="56"/>
      <c r="L3" s="60"/>
      <c r="M3" s="57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1" t="s">
        <v>35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</row>
    <row r="18" spans="1:13" ht="37.5" customHeight="1" thickBot="1">
      <c r="A18" s="56" t="s">
        <v>29</v>
      </c>
      <c r="B18" s="56" t="s">
        <v>30</v>
      </c>
      <c r="C18" s="56" t="s">
        <v>18</v>
      </c>
      <c r="D18" s="56"/>
      <c r="E18" s="56" t="s">
        <v>23</v>
      </c>
      <c r="F18" s="56" t="s">
        <v>19</v>
      </c>
      <c r="G18" s="56" t="s">
        <v>20</v>
      </c>
      <c r="H18" s="56" t="s">
        <v>21</v>
      </c>
      <c r="I18" s="56" t="s">
        <v>24</v>
      </c>
      <c r="J18" s="56" t="s">
        <v>25</v>
      </c>
      <c r="K18" s="56" t="s">
        <v>22</v>
      </c>
      <c r="L18" s="59" t="s">
        <v>31</v>
      </c>
      <c r="M18" s="57" t="s">
        <v>26</v>
      </c>
    </row>
    <row r="19" spans="1:13" ht="36.75" customHeight="1" thickBot="1">
      <c r="A19" s="56"/>
      <c r="B19" s="56"/>
      <c r="C19" s="37">
        <v>0.7</v>
      </c>
      <c r="D19" s="37" t="s">
        <v>33</v>
      </c>
      <c r="E19" s="56"/>
      <c r="F19" s="56"/>
      <c r="G19" s="56"/>
      <c r="H19" s="56"/>
      <c r="I19" s="56"/>
      <c r="J19" s="56"/>
      <c r="K19" s="56"/>
      <c r="L19" s="60"/>
      <c r="M19" s="57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1" t="s">
        <v>11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</row>
    <row r="34" spans="1:13" ht="37.5" customHeight="1" thickBot="1">
      <c r="A34" s="56" t="s">
        <v>29</v>
      </c>
      <c r="B34" s="56" t="s">
        <v>30</v>
      </c>
      <c r="C34" s="56" t="s">
        <v>18</v>
      </c>
      <c r="D34" s="56"/>
      <c r="E34" s="56" t="s">
        <v>23</v>
      </c>
      <c r="F34" s="56" t="s">
        <v>19</v>
      </c>
      <c r="G34" s="56" t="s">
        <v>20</v>
      </c>
      <c r="H34" s="56" t="s">
        <v>21</v>
      </c>
      <c r="I34" s="56" t="s">
        <v>24</v>
      </c>
      <c r="J34" s="56" t="s">
        <v>25</v>
      </c>
      <c r="K34" s="56" t="s">
        <v>22</v>
      </c>
      <c r="L34" s="59" t="s">
        <v>31</v>
      </c>
      <c r="M34" s="57" t="s">
        <v>26</v>
      </c>
    </row>
    <row r="35" spans="1:13" ht="36.75" customHeight="1" thickBot="1">
      <c r="A35" s="56"/>
      <c r="B35" s="56"/>
      <c r="C35" s="37">
        <v>0.7</v>
      </c>
      <c r="D35" s="37" t="s">
        <v>33</v>
      </c>
      <c r="E35" s="56"/>
      <c r="F35" s="56"/>
      <c r="G35" s="56"/>
      <c r="H35" s="56"/>
      <c r="I35" s="56"/>
      <c r="J35" s="56"/>
      <c r="K35" s="56"/>
      <c r="L35" s="60"/>
      <c r="M35" s="57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2020-12-15T17:02:52Z</cp:lastPrinted>
  <dcterms:created xsi:type="dcterms:W3CDTF">2008-01-30T14:54:54Z</dcterms:created>
  <dcterms:modified xsi:type="dcterms:W3CDTF">2021-03-30T22:32:45Z</dcterms:modified>
</cp:coreProperties>
</file>