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1\NOVIEMBRE\"/>
    </mc:Choice>
  </mc:AlternateContent>
  <xr:revisionPtr revIDLastSave="0" documentId="13_ncr:1_{844955BB-169D-466A-AE12-DF8DDE691D6D}" xr6:coauthVersionLast="47" xr6:coauthVersionMax="47" xr10:uidLastSave="{00000000-0000-0000-0000-000000000000}"/>
  <bookViews>
    <workbookView xWindow="555" yWindow="285" windowWidth="20415" windowHeight="14610" tabRatio="865" xr2:uid="{00000000-000D-0000-FFFF-FFFF00000000}"/>
  </bookViews>
  <sheets>
    <sheet name="PORTAL SEFIN" sheetId="33" r:id="rId1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3" l="1"/>
  <c r="G32" i="33"/>
  <c r="A32" i="33"/>
  <c r="G30" i="33"/>
  <c r="G29" i="33"/>
  <c r="G28" i="33"/>
  <c r="G27" i="33"/>
  <c r="G26" i="33"/>
  <c r="G25" i="33"/>
  <c r="G24" i="33"/>
  <c r="G21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17" i="33" l="1"/>
  <c r="G22" i="33"/>
  <c r="E33" i="33"/>
  <c r="G23" i="33"/>
  <c r="G33" i="33" s="1"/>
  <c r="H33" i="33" s="1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<sst xmlns="http://schemas.openxmlformats.org/spreadsheetml/2006/main" count="55" uniqueCount="38">
  <si>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</si>
  <si>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</si>
  <si>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</si>
  <si>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</si>
  <si>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</si>
  <si>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</si>
  <si>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</si>
  <si>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</si>
  <si>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</si>
  <si>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</si>
  <si>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</si>
  <si>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</si>
  <si>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</si>
  <si>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</si>
  <si>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</si>
  <si>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</si>
  <si>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</si>
  <si>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</si>
  <si>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</si>
  <si>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</si>
  <si>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</si>
  <si>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</si>
  <si>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</si>
  <si>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</si>
  <si>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</si>
  <si>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</si>
  <si>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</si>
  <si>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</si>
  <si>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</si>
  <si>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</si>
  <si>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</si>
  <si>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</si>
  <si>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</si>
  <si>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</si>
  <si>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</si>
  <si>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 xml:space="preserve">  </t>
  </si>
  <si>
    <t>PARTICIPACIONES A MUNICIPIOS NOVIEMBRE 2021</t>
  </si>
  <si>
    <t>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</si>
</sst>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26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8" fillId="2" borderId="3" xfId="47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L49"/>
  <sheetViews>
    <sheetView tabSelected="1" zoomScale="40" zoomScaleNormal="40" zoomScaleSheetLayoutView="40" workbookViewId="0">
      <selection activeCell="E32" sqref="E32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5.28515625" style="34" customWidth="1"/>
    <col min="16" max="38" width="11.42578125" style="1"/>
    <col min="39" max="16384" width="11.42578125" style="2"/>
  </cols>
  <sheetData>
    <row r="1" spans="1:16" ht="151.5" customHeight="1" thickBot="1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6" s="3" customFormat="1" ht="63.75" customHeight="1" thickBot="1">
      <c r="A2" s="53" t="s">
        <v>28</v>
      </c>
      <c r="B2" s="53" t="s">
        <v>29</v>
      </c>
      <c r="C2" s="53" t="s">
        <v>18</v>
      </c>
      <c r="D2" s="53"/>
      <c r="E2" s="53" t="s">
        <v>23</v>
      </c>
      <c r="F2" s="53" t="s">
        <v>19</v>
      </c>
      <c r="G2" s="53" t="s">
        <v>20</v>
      </c>
      <c r="H2" s="53" t="s">
        <v>21</v>
      </c>
      <c r="I2" s="53" t="s">
        <v>24</v>
      </c>
      <c r="J2" s="53" t="s">
        <v>25</v>
      </c>
      <c r="K2" s="53" t="s">
        <v>22</v>
      </c>
      <c r="L2" s="54" t="s">
        <v>30</v>
      </c>
      <c r="M2" s="54" t="s">
        <v>32</v>
      </c>
      <c r="N2" s="56" t="s">
        <v>26</v>
      </c>
      <c r="O2" s="34"/>
    </row>
    <row r="3" spans="1:16" s="3" customFormat="1" ht="43.5" customHeight="1" thickBot="1">
      <c r="A3" s="53"/>
      <c r="B3" s="53"/>
      <c r="C3" s="37">
        <v>0.7</v>
      </c>
      <c r="D3" s="37">
        <v>0.3</v>
      </c>
      <c r="E3" s="53"/>
      <c r="F3" s="53"/>
      <c r="G3" s="53"/>
      <c r="H3" s="53"/>
      <c r="I3" s="53"/>
      <c r="J3" s="53"/>
      <c r="K3" s="53"/>
      <c r="L3" s="55"/>
      <c r="M3" s="55"/>
      <c r="N3" s="56"/>
      <c r="O3" s="34"/>
    </row>
    <row r="4" spans="1:16" ht="29.25" customHeight="1" thickBot="1">
      <c r="A4" s="4" t="s">
        <v>9</v>
      </c>
      <c r="B4" s="38">
        <v>4531465.1500000004</v>
      </c>
      <c r="C4" s="38">
        <v>1039026.36</v>
      </c>
      <c r="D4" s="38">
        <v>88084.89</v>
      </c>
      <c r="E4" s="38">
        <v>34767.51</v>
      </c>
      <c r="F4" s="38">
        <v>0</v>
      </c>
      <c r="G4" s="38">
        <v>25836.95</v>
      </c>
      <c r="H4" s="38">
        <v>177261.82</v>
      </c>
      <c r="I4" s="38">
        <v>75200.600000000006</v>
      </c>
      <c r="J4" s="38">
        <v>10284.75</v>
      </c>
      <c r="K4" s="38">
        <v>1786746.32</v>
      </c>
      <c r="L4" s="38">
        <v>1341619</v>
      </c>
      <c r="M4" s="38">
        <v>1053.5999999999999</v>
      </c>
      <c r="N4" s="38">
        <f>SUM(B4:M4)</f>
        <v>9111346.9500000011</v>
      </c>
      <c r="O4" s="35"/>
      <c r="P4" s="5"/>
    </row>
    <row r="5" spans="1:16" ht="29.25" customHeight="1" thickBot="1">
      <c r="A5" s="6" t="s">
        <v>1</v>
      </c>
      <c r="B5" s="39">
        <v>4620185.0199999996</v>
      </c>
      <c r="C5" s="39">
        <v>1059369.07</v>
      </c>
      <c r="D5" s="39">
        <v>154258.87</v>
      </c>
      <c r="E5" s="39">
        <v>35448.22</v>
      </c>
      <c r="F5" s="39">
        <v>0</v>
      </c>
      <c r="G5" s="39">
        <v>26342.81</v>
      </c>
      <c r="H5" s="39">
        <v>175950.29</v>
      </c>
      <c r="I5" s="39">
        <v>106137.24</v>
      </c>
      <c r="J5" s="39">
        <v>10486.11</v>
      </c>
      <c r="K5" s="39">
        <v>1819056.91</v>
      </c>
      <c r="L5" s="39">
        <v>372117</v>
      </c>
      <c r="M5" s="39">
        <v>1160.21</v>
      </c>
      <c r="N5" s="39">
        <f t="shared" ref="N5:N16" si="0">SUM(B5:M5)</f>
        <v>8380511.75</v>
      </c>
      <c r="O5" s="35"/>
      <c r="P5" s="5"/>
    </row>
    <row r="6" spans="1:16" ht="29.25" customHeight="1" thickBot="1">
      <c r="A6" s="4" t="s">
        <v>2</v>
      </c>
      <c r="B6" s="38">
        <v>26613284.5</v>
      </c>
      <c r="C6" s="38">
        <v>6102199.4299999997</v>
      </c>
      <c r="D6" s="38">
        <v>1039561.17</v>
      </c>
      <c r="E6" s="38">
        <v>204189.52</v>
      </c>
      <c r="F6" s="38">
        <v>0</v>
      </c>
      <c r="G6" s="38">
        <v>151740.35</v>
      </c>
      <c r="H6" s="38">
        <v>877954.15</v>
      </c>
      <c r="I6" s="38">
        <v>854342.8</v>
      </c>
      <c r="J6" s="38">
        <v>60402.31</v>
      </c>
      <c r="K6" s="38">
        <v>8551412.9100000001</v>
      </c>
      <c r="L6" s="38">
        <v>1134160</v>
      </c>
      <c r="M6" s="38">
        <v>6287.64</v>
      </c>
      <c r="N6" s="38">
        <f t="shared" si="0"/>
        <v>45595534.780000001</v>
      </c>
      <c r="O6" s="35"/>
      <c r="P6" s="5"/>
    </row>
    <row r="7" spans="1:16" ht="29.25" customHeight="1" thickBot="1">
      <c r="A7" s="6" t="s">
        <v>10</v>
      </c>
      <c r="B7" s="39">
        <v>5922201.0600000005</v>
      </c>
      <c r="C7" s="39">
        <v>1357910.25</v>
      </c>
      <c r="D7" s="39">
        <v>179445.47</v>
      </c>
      <c r="E7" s="39">
        <v>45437.89</v>
      </c>
      <c r="F7" s="39">
        <v>0</v>
      </c>
      <c r="G7" s="39">
        <v>33766.480000000003</v>
      </c>
      <c r="H7" s="39">
        <v>224009.8</v>
      </c>
      <c r="I7" s="39">
        <v>117778.68</v>
      </c>
      <c r="J7" s="39">
        <v>13441.2</v>
      </c>
      <c r="K7" s="39">
        <v>2239781.94</v>
      </c>
      <c r="L7" s="39">
        <v>683632</v>
      </c>
      <c r="M7" s="39">
        <v>1356.82</v>
      </c>
      <c r="N7" s="39">
        <f t="shared" si="0"/>
        <v>10818761.59</v>
      </c>
      <c r="O7" s="35"/>
      <c r="P7" s="5"/>
    </row>
    <row r="8" spans="1:16" ht="29.25" customHeight="1" thickBot="1">
      <c r="A8" s="4" t="s">
        <v>12</v>
      </c>
      <c r="B8" s="38">
        <v>24828502.82</v>
      </c>
      <c r="C8" s="38">
        <v>5692964.2000000002</v>
      </c>
      <c r="D8" s="38">
        <v>885736.63</v>
      </c>
      <c r="E8" s="38">
        <v>190495.84</v>
      </c>
      <c r="F8" s="38">
        <v>0</v>
      </c>
      <c r="G8" s="38">
        <v>141564.1</v>
      </c>
      <c r="H8" s="38">
        <v>843388.78</v>
      </c>
      <c r="I8" s="38">
        <v>755894.15</v>
      </c>
      <c r="J8" s="38">
        <v>56351.51</v>
      </c>
      <c r="K8" s="38">
        <v>8607346.9800000004</v>
      </c>
      <c r="L8" s="38">
        <v>647324</v>
      </c>
      <c r="M8" s="38">
        <v>5385.28</v>
      </c>
      <c r="N8" s="38">
        <f t="shared" si="0"/>
        <v>42654954.290000007</v>
      </c>
      <c r="O8" s="35"/>
      <c r="P8" s="5"/>
    </row>
    <row r="9" spans="1:16" ht="29.25" customHeight="1" thickBot="1">
      <c r="A9" s="6" t="s">
        <v>3</v>
      </c>
      <c r="B9" s="39">
        <v>7916717.8600000003</v>
      </c>
      <c r="C9" s="39">
        <v>1815235.97</v>
      </c>
      <c r="D9" s="39">
        <v>197507.8</v>
      </c>
      <c r="E9" s="39">
        <v>60740.75</v>
      </c>
      <c r="F9" s="39">
        <v>0</v>
      </c>
      <c r="G9" s="39">
        <v>45138.559999999998</v>
      </c>
      <c r="H9" s="39">
        <v>277552.90999999997</v>
      </c>
      <c r="I9" s="39">
        <v>183258.7</v>
      </c>
      <c r="J9" s="39">
        <v>17968.02</v>
      </c>
      <c r="K9" s="39">
        <v>3380905.8</v>
      </c>
      <c r="L9" s="39">
        <v>54370</v>
      </c>
      <c r="M9" s="39">
        <v>1911.49</v>
      </c>
      <c r="N9" s="39">
        <f t="shared" si="0"/>
        <v>13951307.860000001</v>
      </c>
      <c r="O9" s="35"/>
      <c r="P9" s="5"/>
    </row>
    <row r="10" spans="1:16" ht="29.25" customHeight="1" thickBot="1">
      <c r="A10" s="4" t="s">
        <v>33</v>
      </c>
      <c r="B10" s="38">
        <v>1761578.87</v>
      </c>
      <c r="C10" s="38">
        <v>403915.03</v>
      </c>
      <c r="D10" s="38">
        <v>58815.640000000014</v>
      </c>
      <c r="E10" s="38">
        <v>13515.650000000001</v>
      </c>
      <c r="F10" s="38">
        <v>0</v>
      </c>
      <c r="G10" s="38">
        <v>10043.950000000001</v>
      </c>
      <c r="H10" s="38">
        <v>67086.13</v>
      </c>
      <c r="I10" s="38">
        <v>40467.89</v>
      </c>
      <c r="J10" s="38">
        <v>3998.1299999999992</v>
      </c>
      <c r="K10" s="38">
        <v>693567.94000000018</v>
      </c>
      <c r="L10" s="38">
        <v>172119</v>
      </c>
      <c r="M10" s="38">
        <v>442.36999999999989</v>
      </c>
      <c r="N10" s="38">
        <f t="shared" si="0"/>
        <v>3225550.6000000006</v>
      </c>
      <c r="O10" s="35"/>
      <c r="P10" s="5"/>
    </row>
    <row r="11" spans="1:16" ht="29.25" customHeight="1" thickBot="1">
      <c r="A11" s="6" t="s">
        <v>4</v>
      </c>
      <c r="B11" s="39">
        <v>7138438.3099999996</v>
      </c>
      <c r="C11" s="39">
        <v>1636783.1</v>
      </c>
      <c r="D11" s="39">
        <v>278184.38</v>
      </c>
      <c r="E11" s="39">
        <v>54769.42</v>
      </c>
      <c r="F11" s="39">
        <v>0</v>
      </c>
      <c r="G11" s="39">
        <v>40701.07</v>
      </c>
      <c r="H11" s="39">
        <v>257981.97</v>
      </c>
      <c r="I11" s="39">
        <v>154263.91</v>
      </c>
      <c r="J11" s="39">
        <v>16201.61</v>
      </c>
      <c r="K11" s="39">
        <v>2444644.33</v>
      </c>
      <c r="L11" s="39">
        <v>24614</v>
      </c>
      <c r="M11" s="39">
        <v>1616.36</v>
      </c>
      <c r="N11" s="39">
        <f t="shared" si="0"/>
        <v>12048198.460000001</v>
      </c>
      <c r="O11" s="35"/>
      <c r="P11" s="5"/>
    </row>
    <row r="12" spans="1:16" ht="29.25" customHeight="1" thickBot="1">
      <c r="A12" s="4" t="s">
        <v>5</v>
      </c>
      <c r="B12" s="38">
        <v>4385403.4400000004</v>
      </c>
      <c r="C12" s="38">
        <v>1005535.65</v>
      </c>
      <c r="D12" s="38">
        <v>150737.17000000001</v>
      </c>
      <c r="E12" s="38">
        <v>33646.85</v>
      </c>
      <c r="F12" s="38">
        <v>0</v>
      </c>
      <c r="G12" s="38">
        <v>25004.15</v>
      </c>
      <c r="H12" s="38">
        <v>165034.97</v>
      </c>
      <c r="I12" s="38">
        <v>81828.47</v>
      </c>
      <c r="J12" s="38">
        <v>9953.24</v>
      </c>
      <c r="K12" s="38">
        <v>1672336.16</v>
      </c>
      <c r="L12" s="38">
        <v>0</v>
      </c>
      <c r="M12" s="38">
        <v>1057.6500000000001</v>
      </c>
      <c r="N12" s="38">
        <f t="shared" si="0"/>
        <v>7530537.7500000009</v>
      </c>
      <c r="O12" s="35"/>
      <c r="P12" s="5"/>
    </row>
    <row r="13" spans="1:16" ht="29.25" customHeight="1" thickBot="1">
      <c r="A13" s="6" t="s">
        <v>6</v>
      </c>
      <c r="B13" s="39">
        <v>5491179.6100000003</v>
      </c>
      <c r="C13" s="39">
        <v>1259080.71</v>
      </c>
      <c r="D13" s="39">
        <v>147174.03</v>
      </c>
      <c r="E13" s="39">
        <v>42130.89</v>
      </c>
      <c r="F13" s="39">
        <v>0</v>
      </c>
      <c r="G13" s="39">
        <v>31308.93</v>
      </c>
      <c r="H13" s="39">
        <v>191994.77</v>
      </c>
      <c r="I13" s="39">
        <v>103678.57</v>
      </c>
      <c r="J13" s="39">
        <v>12462.95</v>
      </c>
      <c r="K13" s="39">
        <v>2227893.81</v>
      </c>
      <c r="L13" s="39">
        <v>855014</v>
      </c>
      <c r="M13" s="39">
        <v>1261.5999999999999</v>
      </c>
      <c r="N13" s="39">
        <f t="shared" si="0"/>
        <v>10363179.869999999</v>
      </c>
      <c r="O13" s="35"/>
      <c r="P13" s="5"/>
    </row>
    <row r="14" spans="1:16" ht="29.25" customHeight="1" thickBot="1">
      <c r="A14" s="4" t="s">
        <v>7</v>
      </c>
      <c r="B14" s="38">
        <v>5087127.3899999997</v>
      </c>
      <c r="C14" s="38">
        <v>1166434.98</v>
      </c>
      <c r="D14" s="38">
        <v>36856.160000000003</v>
      </c>
      <c r="E14" s="38">
        <v>39030.81</v>
      </c>
      <c r="F14" s="38">
        <v>0</v>
      </c>
      <c r="G14" s="38">
        <v>29005.15</v>
      </c>
      <c r="H14" s="38">
        <v>172404.02</v>
      </c>
      <c r="I14" s="38">
        <v>22218.58</v>
      </c>
      <c r="J14" s="38">
        <v>11545.9</v>
      </c>
      <c r="K14" s="38">
        <v>2163221.1800000002</v>
      </c>
      <c r="L14" s="38">
        <v>353489</v>
      </c>
      <c r="M14" s="38">
        <v>594.14</v>
      </c>
      <c r="N14" s="38">
        <f t="shared" si="0"/>
        <v>9081927.3100000005</v>
      </c>
      <c r="O14" s="35"/>
      <c r="P14" s="5"/>
    </row>
    <row r="15" spans="1:16" ht="29.25" customHeight="1" thickBot="1">
      <c r="A15" s="6" t="s">
        <v>34</v>
      </c>
      <c r="B15" s="39">
        <v>1549213.6799999988</v>
      </c>
      <c r="C15" s="39">
        <v>355221.50000000023</v>
      </c>
      <c r="D15" s="39">
        <v>38650.080000000016</v>
      </c>
      <c r="E15" s="39">
        <v>11886.289999999994</v>
      </c>
      <c r="F15" s="39">
        <v>0</v>
      </c>
      <c r="G15" s="39">
        <v>8833.1200000000026</v>
      </c>
      <c r="H15" s="39">
        <v>54314.020000000019</v>
      </c>
      <c r="I15" s="39">
        <v>35861.69</v>
      </c>
      <c r="J15" s="39">
        <v>3516.1399999999994</v>
      </c>
      <c r="K15" s="39">
        <v>661605.68000000017</v>
      </c>
      <c r="L15" s="39">
        <v>0</v>
      </c>
      <c r="M15" s="39">
        <v>374.06000000000017</v>
      </c>
      <c r="N15" s="39">
        <f t="shared" si="0"/>
        <v>2719476.2599999993</v>
      </c>
      <c r="O15" s="35"/>
      <c r="P15" s="5"/>
    </row>
    <row r="16" spans="1:16" ht="29.25" customHeight="1" thickBot="1">
      <c r="A16" s="4" t="s">
        <v>8</v>
      </c>
      <c r="B16" s="38">
        <v>3643205.09</v>
      </c>
      <c r="C16" s="38">
        <v>835355.89</v>
      </c>
      <c r="D16" s="38">
        <v>41246.44</v>
      </c>
      <c r="E16" s="38">
        <v>27952.36</v>
      </c>
      <c r="F16" s="38">
        <v>0</v>
      </c>
      <c r="G16" s="38">
        <v>20772.38</v>
      </c>
      <c r="H16" s="38">
        <v>128759.81</v>
      </c>
      <c r="I16" s="38">
        <v>28244.32</v>
      </c>
      <c r="J16" s="38">
        <v>8268.73</v>
      </c>
      <c r="K16" s="38">
        <v>1278342.76</v>
      </c>
      <c r="L16" s="38">
        <v>411183</v>
      </c>
      <c r="M16" s="38">
        <v>649.38</v>
      </c>
      <c r="N16" s="38">
        <f t="shared" si="0"/>
        <v>6423980.1600000001</v>
      </c>
      <c r="O16" s="35"/>
      <c r="P16" s="5"/>
    </row>
    <row r="17" spans="1:38" s="9" customFormat="1" ht="42.75" customHeight="1" thickBot="1">
      <c r="A17" s="7" t="s">
        <v>11</v>
      </c>
      <c r="B17" s="40">
        <f>SUM(B4:B16)</f>
        <v>103488502.80000001</v>
      </c>
      <c r="C17" s="40">
        <f>SUM(C4:C16)</f>
        <v>23729032.140000001</v>
      </c>
      <c r="D17" s="40">
        <f>SUM(D4:D16)</f>
        <v>3296258.73</v>
      </c>
      <c r="E17" s="40">
        <f t="shared" ref="E17:L17" si="1">SUM(E4:E16)</f>
        <v>794012.00000000012</v>
      </c>
      <c r="F17" s="40">
        <f t="shared" si="1"/>
        <v>0</v>
      </c>
      <c r="G17" s="40">
        <f t="shared" si="1"/>
        <v>590058.00000000012</v>
      </c>
      <c r="H17" s="40">
        <f t="shared" si="1"/>
        <v>3613693.4400000004</v>
      </c>
      <c r="I17" s="40">
        <f t="shared" si="1"/>
        <v>2559175.6</v>
      </c>
      <c r="J17" s="40">
        <f t="shared" si="1"/>
        <v>234880.6</v>
      </c>
      <c r="K17" s="40">
        <f t="shared" si="1"/>
        <v>37526862.719999999</v>
      </c>
      <c r="L17" s="40">
        <f t="shared" si="1"/>
        <v>6049641</v>
      </c>
      <c r="M17" s="40">
        <f>SUM(M4:M16)</f>
        <v>23150.600000000002</v>
      </c>
      <c r="N17" s="40">
        <f>SUM(N4:N16)</f>
        <v>181905267.63</v>
      </c>
      <c r="O17" s="35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27" customHeight="1">
      <c r="A18" s="57" t="s">
        <v>35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1"/>
      <c r="M18" s="46"/>
      <c r="N18" s="48"/>
    </row>
    <row r="19" spans="1:38" s="44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0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61" t="s">
        <v>37</v>
      </c>
      <c r="B20" s="62"/>
      <c r="C20" s="62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9" t="s">
        <v>17</v>
      </c>
      <c r="B21" s="59"/>
      <c r="C21" s="59"/>
      <c r="D21" s="18"/>
      <c r="E21" s="41">
        <v>431202095</v>
      </c>
      <c r="F21" s="19" t="s">
        <v>13</v>
      </c>
      <c r="G21" s="41">
        <f>ROUND(E21*0.24,2)</f>
        <v>103488502.8</v>
      </c>
      <c r="H21" s="47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9" t="s">
        <v>31</v>
      </c>
      <c r="B22" s="59"/>
      <c r="C22" s="59"/>
      <c r="D22" s="18"/>
      <c r="E22" s="41">
        <v>23729032.140000001</v>
      </c>
      <c r="F22" s="19" t="s">
        <v>15</v>
      </c>
      <c r="G22" s="41">
        <f>E22</f>
        <v>23729032.140000001</v>
      </c>
      <c r="H22" s="47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9" t="s">
        <v>27</v>
      </c>
      <c r="B23" s="59"/>
      <c r="C23" s="59"/>
      <c r="D23" s="18"/>
      <c r="E23" s="41">
        <v>3296258.73</v>
      </c>
      <c r="F23" s="19" t="s">
        <v>15</v>
      </c>
      <c r="G23" s="41">
        <f>E23</f>
        <v>3296258.73</v>
      </c>
      <c r="H23" s="47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4" customHeight="1">
      <c r="A24" s="59" t="s">
        <v>23</v>
      </c>
      <c r="B24" s="59"/>
      <c r="C24" s="59"/>
      <c r="D24" s="18"/>
      <c r="E24" s="41">
        <v>3970060</v>
      </c>
      <c r="F24" s="19" t="s">
        <v>14</v>
      </c>
      <c r="G24" s="41">
        <f>ROUND(E24*0.2,2)</f>
        <v>794012</v>
      </c>
      <c r="H24" s="47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9" t="s">
        <v>19</v>
      </c>
      <c r="B25" s="59"/>
      <c r="C25" s="59"/>
      <c r="D25" s="18"/>
      <c r="E25" s="43">
        <v>0</v>
      </c>
      <c r="F25" s="19" t="s">
        <v>14</v>
      </c>
      <c r="G25" s="41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9" t="s">
        <v>20</v>
      </c>
      <c r="B26" s="59"/>
      <c r="C26" s="59"/>
      <c r="D26" s="18"/>
      <c r="E26" s="41">
        <v>2950290</v>
      </c>
      <c r="F26" s="19" t="s">
        <v>14</v>
      </c>
      <c r="G26" s="41">
        <f>ROUND(E26*0.2,2)</f>
        <v>590058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9" t="s">
        <v>21</v>
      </c>
      <c r="B27" s="59"/>
      <c r="C27" s="59"/>
      <c r="D27" s="18"/>
      <c r="E27" s="41">
        <v>15057056</v>
      </c>
      <c r="F27" s="19" t="s">
        <v>13</v>
      </c>
      <c r="G27" s="41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9" t="s">
        <v>24</v>
      </c>
      <c r="B28" s="59"/>
      <c r="C28" s="59"/>
      <c r="D28" s="18"/>
      <c r="E28" s="41">
        <v>12795878</v>
      </c>
      <c r="F28" s="19" t="s">
        <v>14</v>
      </c>
      <c r="G28" s="41">
        <f>ROUND(E28*0.2,2)</f>
        <v>2559175.6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9" t="s">
        <v>25</v>
      </c>
      <c r="B29" s="59"/>
      <c r="C29" s="59"/>
      <c r="D29" s="18"/>
      <c r="E29" s="41">
        <v>1174403</v>
      </c>
      <c r="F29" s="19" t="s">
        <v>14</v>
      </c>
      <c r="G29" s="41">
        <f>ROUND(E29*0.2,2)</f>
        <v>234880.6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9" t="s">
        <v>22</v>
      </c>
      <c r="B30" s="59"/>
      <c r="C30" s="59"/>
      <c r="D30" s="18"/>
      <c r="E30" s="41">
        <v>156361928</v>
      </c>
      <c r="F30" s="19" t="s">
        <v>13</v>
      </c>
      <c r="G30" s="41">
        <f>ROUND(E30*0.24,2)</f>
        <v>37526862.719999999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30</v>
      </c>
      <c r="B31" s="32"/>
      <c r="C31" s="32"/>
      <c r="D31" s="33"/>
      <c r="E31" s="41">
        <v>36230962</v>
      </c>
      <c r="F31" s="19"/>
      <c r="G31" s="41">
        <v>6049641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0.5" customHeight="1">
      <c r="A32" s="59" t="str">
        <f>+M2</f>
        <v>ART. 126 de la LISR  (Enajenación de Bienes)</v>
      </c>
      <c r="B32" s="59"/>
      <c r="C32" s="59"/>
      <c r="D32" s="45"/>
      <c r="E32" s="41">
        <v>115753</v>
      </c>
      <c r="F32" s="19" t="s">
        <v>14</v>
      </c>
      <c r="G32" s="41">
        <f>ROUND(E32*0.2,2)</f>
        <v>23150.6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60" t="s">
        <v>11</v>
      </c>
      <c r="B33" s="60"/>
      <c r="C33" s="60"/>
      <c r="D33" s="20"/>
      <c r="E33" s="42">
        <f>SUM(E21:E32)</f>
        <v>686883715.87</v>
      </c>
      <c r="F33" s="21"/>
      <c r="G33" s="42">
        <f>SUM(G21:G32)</f>
        <v>181905267.63</v>
      </c>
      <c r="H33" s="51">
        <f>N17-G33</f>
        <v>0</v>
      </c>
      <c r="I33" s="11"/>
      <c r="J33" s="12"/>
      <c r="K33" s="12"/>
      <c r="L33" s="12"/>
      <c r="M33" s="12"/>
      <c r="N33" s="12"/>
    </row>
    <row r="34" spans="1:15" ht="26.25" thickTop="1">
      <c r="A34" s="11"/>
      <c r="B34" s="11"/>
      <c r="C34" s="11"/>
      <c r="D34" s="11"/>
      <c r="E34" s="36"/>
      <c r="F34" s="11"/>
      <c r="G34" s="49"/>
      <c r="H34" s="11"/>
      <c r="I34" s="11"/>
      <c r="J34" s="12"/>
      <c r="K34" s="12"/>
      <c r="L34" s="12"/>
      <c r="M34" s="12"/>
      <c r="N34" s="12"/>
    </row>
    <row r="35" spans="1:15" ht="25.5">
      <c r="A35" s="22"/>
      <c r="B35" s="22"/>
      <c r="C35" s="22"/>
      <c r="D35" s="22"/>
      <c r="E35" s="22"/>
      <c r="F35" s="22"/>
      <c r="G35" s="41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52"/>
      <c r="B37" s="52"/>
      <c r="C37" s="52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52"/>
      <c r="B38" s="52"/>
      <c r="C38" s="52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52"/>
      <c r="B39" s="52"/>
      <c r="C39" s="52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52"/>
      <c r="B40" s="52"/>
      <c r="C40" s="52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52"/>
      <c r="B41" s="52"/>
      <c r="C41" s="52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52"/>
      <c r="B42" s="52"/>
      <c r="C42" s="52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52"/>
      <c r="B43" s="52"/>
      <c r="C43" s="52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52"/>
      <c r="B44" s="52"/>
      <c r="C44" s="52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52"/>
      <c r="B45" s="52"/>
      <c r="C45" s="52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52"/>
      <c r="B46" s="52"/>
      <c r="C46" s="52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46:C46"/>
    <mergeCell ref="A37:C37"/>
    <mergeCell ref="A38:C38"/>
    <mergeCell ref="A39:C39"/>
    <mergeCell ref="A40:C40"/>
    <mergeCell ref="A41:C41"/>
    <mergeCell ref="A32:C32"/>
    <mergeCell ref="A42:C42"/>
    <mergeCell ref="A43:C43"/>
    <mergeCell ref="A44:C44"/>
    <mergeCell ref="A45:C45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2021-12-02T21:19:39Z</cp:lastPrinted>
  <dcterms:created xsi:type="dcterms:W3CDTF">2008-01-30T14:54:54Z</dcterms:created>
  <dcterms:modified xsi:type="dcterms:W3CDTF">2021-12-02T21:19:47Z</dcterms:modified>
</cp:coreProperties>
</file>