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mayo\"/>
    </mc:Choice>
  </mc:AlternateContent>
  <xr:revisionPtr revIDLastSave="0" documentId="13_ncr:1_{4E718CF4-B66A-49F1-AC3B-C0468A9E9F35}" xr6:coauthVersionLast="47" xr6:coauthVersionMax="47" xr10:uidLastSave="{00000000-0000-0000-0000-000000000000}"/>
  <bookViews>
    <workbookView xWindow="60" yWindow="0" windowWidth="19980" windowHeight="10890" xr2:uid="{00000000-000D-0000-FFFF-FFFF00000000}"/>
  </bookViews>
  <sheets>
    <sheet name="PORTAL SEFIN" sheetId="1" r:id="rId1"/>
  </sheets>
  <definedNames>
    <definedName name="_xlnm.Print_Area" localSheetId="0">'PORTAL SEFIN'!$A$1:$N$30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9" i="1" l="1"/>
  <c r="G27" i="1"/>
  <c r="M14" i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G28" i="1" l="1"/>
  <c r="G25" i="1"/>
  <c r="G24" i="1" l="1"/>
  <c r="G23" i="1"/>
  <c r="G29" i="1" s="1"/>
  <c r="M18" i="1" l="1"/>
</calcChain>
</file>

<file path=xl/sharedStrings.xml><?xml version="1.0" encoding="utf-8"?>
<sst xmlns="http://schemas.openxmlformats.org/spreadsheetml/2006/main" count="46" uniqueCount="38">
  <si>
    <t>Nombre 
del 
Municipio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</si>
  <si>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</si>
  <si>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</si>
  <si>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</si>
  <si>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</si>
  <si>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</si>
  <si>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</si>
  <si>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</si>
  <si>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</si>
  <si>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</si>
  <si>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</si>
  <si>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</si>
  <si>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</si>
  <si>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</si>
  <si>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</si>
  <si>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</si>
  <si>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</si>
  <si>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</si>
  <si>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</si>
  <si>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</si>
  <si>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</si>
  <si>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</si>
  <si>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</si>
  <si>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</si>
  <si>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</si>
  <si>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</si>
  <si>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</si>
  <si>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</si>
  <si>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</si>
  <si>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</si>
  <si>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</si>
  <si>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</si>
  <si>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</si>
  <si>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</si>
  <si>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MAYO 2022</t>
  </si>
  <si>
    <t>AJUSTE DEFINITIVO 2021</t>
  </si>
  <si>
    <r>
      <t xml:space="preserve">Fondo General de 
Participaciones </t>
    </r>
    <r>
      <rPr>
        <b/>
        <sz val="17"/>
        <rFont val="Arial"/>
        <family val="2"/>
      </rPr>
      <t>/1</t>
    </r>
  </si>
  <si>
    <r>
      <t xml:space="preserve"> /1 </t>
    </r>
    <r>
      <rPr>
        <sz val="14"/>
        <rFont val="Arial"/>
        <family val="2"/>
      </rPr>
      <t>El Fondo General se aplicará en 6 parcalidades de junio a noviembre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</si>
</sst>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-[$€-2]* #,##0.00_-;\-[$€-2]* #,##0.00_-;_-[$€-2]* &quot;-&quot;??_-"/>
  </numFmts>
  <fonts count="29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/>
      <diagonal/>
    </border>
  </borders>
  <cellStyleXfs count="8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0" fontId="2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4" fillId="0" borderId="0"/>
    <xf numFmtId="0" fontId="23" fillId="0" borderId="0"/>
    <xf numFmtId="0" fontId="4" fillId="0" borderId="0"/>
    <xf numFmtId="0" fontId="4" fillId="0" borderId="0">
      <alignment wrapText="1"/>
    </xf>
    <xf numFmtId="0" fontId="26" fillId="0" borderId="0"/>
    <xf numFmtId="0" fontId="23" fillId="0" borderId="0"/>
    <xf numFmtId="0" fontId="23" fillId="0" borderId="0"/>
    <xf numFmtId="0" fontId="4" fillId="0" borderId="0">
      <alignment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0" fontId="28" fillId="0" borderId="0"/>
    <xf numFmtId="169" fontId="28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3" fillId="0" borderId="0"/>
    <xf numFmtId="170" fontId="23" fillId="0" borderId="0" applyFont="0" applyFill="0" applyBorder="0" applyAlignment="0" applyProtection="0"/>
    <xf numFmtId="0" fontId="28" fillId="0" borderId="0"/>
    <xf numFmtId="170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165" fontId="9" fillId="2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9" fontId="5" fillId="2" borderId="0" xfId="6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2" fillId="2" borderId="7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left" vertical="center"/>
    </xf>
    <xf numFmtId="0" fontId="3" fillId="2" borderId="0" xfId="3" applyFont="1" applyFill="1"/>
    <xf numFmtId="0" fontId="3" fillId="0" borderId="0" xfId="3" applyFont="1"/>
    <xf numFmtId="9" fontId="5" fillId="2" borderId="0" xfId="6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</cellXfs>
  <cellStyles count="82">
    <cellStyle name="40% - Énfasis3 2" xfId="64" xr:uid="{9A7500D2-826D-45D5-9C7E-483CE769C33E}"/>
    <cellStyle name="Euro" xfId="17" xr:uid="{7E06A2F4-8CD7-442C-B212-88BE64F88E15}"/>
    <cellStyle name="Euro 2" xfId="39" xr:uid="{6CA642A6-DCA6-4E2B-9D1D-278F874D0A33}"/>
    <cellStyle name="Millares" xfId="1" builtinId="3"/>
    <cellStyle name="Millares 2" xfId="8" xr:uid="{00000000-0005-0000-0000-000001000000}"/>
    <cellStyle name="Millares 2 2" xfId="10" xr:uid="{00000000-0005-0000-0000-000002000000}"/>
    <cellStyle name="Millares 2 2 2" xfId="71" xr:uid="{06EBC626-356B-4FE4-A2C5-78C2510277E4}"/>
    <cellStyle name="Millares 2 2 3" xfId="40" xr:uid="{E7C65B65-77B5-42A3-AF72-5DBDB20EF3F0}"/>
    <cellStyle name="Millares 2 3" xfId="74" xr:uid="{F57E78D3-CFAB-46A3-B599-D4324E89FB55}"/>
    <cellStyle name="Millares 2 4" xfId="18" xr:uid="{007B35BF-E024-472E-98BA-1D8CBF84558C}"/>
    <cellStyle name="Millares 3" xfId="37" xr:uid="{243F6AE1-7700-4129-B78D-4771374CCA72}"/>
    <cellStyle name="Millares 3 2" xfId="58" xr:uid="{8E61F0B4-B8F8-4892-8EC8-8E9C07650B59}"/>
    <cellStyle name="Millares 3 3" xfId="76" xr:uid="{E024B2B5-7AF5-40F2-9E1F-29F391E984F2}"/>
    <cellStyle name="Millares 4" xfId="41" xr:uid="{3B625591-B407-4FBF-B146-E208AC67F637}"/>
    <cellStyle name="Millares 4 2" xfId="80" xr:uid="{7D94E3A4-C407-4EA3-8CE6-FDDCBF12A8A2}"/>
    <cellStyle name="Millares 5" xfId="57" xr:uid="{C2D5D0E6-8095-4EC6-97C6-604A3EABFB46}"/>
    <cellStyle name="Millares 6" xfId="60" xr:uid="{CED041B9-9935-42A6-BCED-739277D5DDFD}"/>
    <cellStyle name="Millares 7" xfId="70" xr:uid="{3EB34894-2F09-4D7F-93F1-611366FF8B31}"/>
    <cellStyle name="Millares 8" xfId="36" xr:uid="{3D458AE1-F9AE-4B1E-B45E-73FDA7A7EE09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Moneda 2 2 2 2" xfId="72" xr:uid="{928D32D1-FB58-4249-87B5-62843FF62210}"/>
    <cellStyle name="Moneda 2 2 3" xfId="28" xr:uid="{565B1152-A41A-4F4B-8095-57D10F479C4D}"/>
    <cellStyle name="Moneda 2 3" xfId="78" xr:uid="{2DAF47BD-FA6F-4C36-A263-D28DF9D09BE1}"/>
    <cellStyle name="Moneda 2 4" xfId="19" xr:uid="{B28E6E6F-0ED3-42D4-B490-9CE13229D47D}"/>
    <cellStyle name="Moneda 3" xfId="29" xr:uid="{0682A4CF-40D9-4610-8F38-43F09D3DB467}"/>
    <cellStyle name="Moneda 3 2" xfId="81" xr:uid="{5FC213A6-0855-4A3E-9639-32D47CBCE782}"/>
    <cellStyle name="Moneda 4" xfId="63" xr:uid="{766E3989-401E-4A16-A70F-563797AEB851}"/>
    <cellStyle name="Moneda 5" xfId="69" xr:uid="{E3494340-1958-4076-8AED-2ACF7E52891E}"/>
    <cellStyle name="Normal" xfId="0" builtinId="0"/>
    <cellStyle name="Normal 10" xfId="42" xr:uid="{EBDD1316-CCC9-4D7E-BC94-39C421CD5CF7}"/>
    <cellStyle name="Normal 11" xfId="43" xr:uid="{E9E1967D-9AFA-46A7-8175-CDD00BC33A08}"/>
    <cellStyle name="Normal 12" xfId="56" xr:uid="{7C494F20-1F19-4D93-BF38-9EB11FF5DEBF}"/>
    <cellStyle name="Normal 12 2" xfId="3" xr:uid="{00000000-0005-0000-0000-000008000000}"/>
    <cellStyle name="Normal 13" xfId="61" xr:uid="{7F5584C5-506B-4A99-9091-4669470A42A5}"/>
    <cellStyle name="Normal 14" xfId="62" xr:uid="{D959CB27-2D31-4862-91C6-91ADAD90A226}"/>
    <cellStyle name="Normal 15" xfId="66" xr:uid="{E764526B-2559-4929-8690-28A8146916CB}"/>
    <cellStyle name="Normal 16" xfId="68" xr:uid="{A79F31FD-1245-4DFC-A6F3-C28D3329DD35}"/>
    <cellStyle name="Normal 17" xfId="15" xr:uid="{E397E759-78C2-4AEE-88F9-A3A58B38A793}"/>
    <cellStyle name="Normal 2" xfId="4" xr:uid="{00000000-0005-0000-0000-000009000000}"/>
    <cellStyle name="Normal 2 2" xfId="9" xr:uid="{00000000-0005-0000-0000-00000A000000}"/>
    <cellStyle name="Normal 2 2 2" xfId="44" xr:uid="{4236891C-5430-462C-B9EC-FEA162ADDCB0}"/>
    <cellStyle name="Normal 2 3" xfId="14" xr:uid="{00000000-0005-0000-0000-00000B000000}"/>
    <cellStyle name="Normal 2 3 2" xfId="30" xr:uid="{2C3E3AF7-60F5-453F-84C6-0C3C0F925895}"/>
    <cellStyle name="Normal 2 4" xfId="45" xr:uid="{B4A21AB5-D118-4851-AAD7-42CB2F7F9FA1}"/>
    <cellStyle name="Normal 2 4 2" xfId="79" xr:uid="{C9626FFB-D8F7-4C90-9CFF-133D80797916}"/>
    <cellStyle name="Normal 2 5" xfId="65" xr:uid="{5E2300C1-7DDE-46CD-B9E1-8FB5773395DD}"/>
    <cellStyle name="Normal 2 6" xfId="67" xr:uid="{BC74DACD-DB9E-4267-9DEB-07F9E4D12ED2}"/>
    <cellStyle name="Normal 2 7" xfId="73" xr:uid="{B7BD2779-793E-42C6-A66F-8B423D35237D}"/>
    <cellStyle name="Normal 2_DESGLOCE DE FONDOS X MUNICIPIOS AGOSTO 2009" xfId="20" xr:uid="{C47A5B9D-FC61-4C9B-AAFD-379991718975}"/>
    <cellStyle name="Normal 3" xfId="21" xr:uid="{405FBFFD-0505-4D6F-8E79-CD76E0218F12}"/>
    <cellStyle name="Normal 3 2" xfId="31" xr:uid="{F4424A01-DBA7-4105-990C-A9E72F9E69AF}"/>
    <cellStyle name="Normal 3 3" xfId="46" xr:uid="{AA7FDBBB-1C69-40DD-9543-FC6B10C9A1E0}"/>
    <cellStyle name="Normal 3 4" xfId="75" xr:uid="{99CEAC41-919E-4A7A-85B6-7A8AAC57031E}"/>
    <cellStyle name="Normal 3_Ingresos Extraordinarios 2009" xfId="32" xr:uid="{AB3BB53B-2838-449E-AEBA-9F49A5A806FE}"/>
    <cellStyle name="Normal 4" xfId="33" xr:uid="{53CCF174-12DD-4B7E-B1FD-AA13C02F0194}"/>
    <cellStyle name="Normal 4 2" xfId="34" xr:uid="{D60C62A3-DD57-46C4-BC0F-8C7CF719B618}"/>
    <cellStyle name="Normal 5" xfId="35" xr:uid="{1C491A3C-785F-4A19-BA30-5F11CBBD9F19}"/>
    <cellStyle name="Normal 6" xfId="38" xr:uid="{F827C144-AE3D-4EDE-9850-4A9B9C32624C}"/>
    <cellStyle name="Normal 6 2" xfId="59" xr:uid="{54582F83-4A11-487D-9F1C-7AC0FE5EF3D2}"/>
    <cellStyle name="Normal 7" xfId="47" xr:uid="{503998F5-09FE-48CA-9EB2-0757BB368505}"/>
    <cellStyle name="Normal 8" xfId="48" xr:uid="{A46007B2-AFCD-4F23-AE8F-034F33657EBF}"/>
    <cellStyle name="Normal 9" xfId="49" xr:uid="{4C440123-4374-4F92-9763-6A72BD0F297E}"/>
    <cellStyle name="Porcentaje 2" xfId="13" xr:uid="{00000000-0005-0000-0000-00000C000000}"/>
    <cellStyle name="Porcentaje 3" xfId="50" xr:uid="{DF429BD0-FE67-4577-9FF0-876BFDF28993}"/>
    <cellStyle name="Porcentaje 3 2" xfId="77" xr:uid="{449513EA-448D-416A-B39D-5F46F08A1ACC}"/>
    <cellStyle name="Porcentaje 4" xfId="51" xr:uid="{6516A015-D055-426F-87C8-EA1BF0EBCF13}"/>
    <cellStyle name="Porcentual 2" xfId="16" xr:uid="{9C8540C5-1B1D-4695-BCB5-585B4E3AC9CB}"/>
    <cellStyle name="Porcentual 2 2" xfId="22" xr:uid="{CB67E347-9B7D-4432-9AB3-8ECF8C5C50CA}"/>
    <cellStyle name="Porcentual 2 3" xfId="23" xr:uid="{50D318DD-6940-43A8-BCF4-C2BE4DF043BD}"/>
    <cellStyle name="Porcentual 2 3 2" xfId="52" xr:uid="{4DD7F272-ED0F-4C1C-B378-258438F7EA07}"/>
    <cellStyle name="Porcentual 3" xfId="6" xr:uid="{00000000-0005-0000-0000-00000D000000}"/>
    <cellStyle name="Porcentual 3 2" xfId="12" xr:uid="{00000000-0005-0000-0000-00000E000000}"/>
    <cellStyle name="Porcentual 4" xfId="24" xr:uid="{A64ABE52-9BE1-47FF-8718-5532DED23D8D}"/>
    <cellStyle name="Porcentual 4 2" xfId="53" xr:uid="{4426D582-F996-434F-B9C8-63E6EE5BBF83}"/>
    <cellStyle name="Porcentual 5" xfId="25" xr:uid="{9607CD87-B2B6-48EE-89FE-7A92A168A6CE}"/>
    <cellStyle name="Porcentual 5 2" xfId="54" xr:uid="{E9515799-E626-4DDF-BA17-BFEF7167382A}"/>
    <cellStyle name="Porcentual 6" xfId="26" xr:uid="{1D75DDC9-04CB-4608-9F62-BB39E35D58C9}"/>
    <cellStyle name="Porcentual 7" xfId="27" xr:uid="{E7F75D81-0F7E-4E50-BD9B-D14C61E263C1}"/>
    <cellStyle name="Porcentual 7 2" xfId="55" xr:uid="{14BE2A9A-AF72-475F-AE54-D1F0E88F0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22</xdr:row>
      <xdr:rowOff>287547</xdr:rowOff>
    </xdr:from>
    <xdr:to>
      <xdr:col>6</xdr:col>
      <xdr:colOff>1651197</xdr:colOff>
      <xdr:row>23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24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24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24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24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24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24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24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26</xdr:row>
      <xdr:rowOff>287547</xdr:rowOff>
    </xdr:from>
    <xdr:ext cx="246888" cy="39260"/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37F7BFC5-5C63-4DC1-B4AE-A900E16C05E5}"/>
            </a:ext>
          </a:extLst>
        </xdr:cNvPr>
        <xdr:cNvSpPr txBox="1">
          <a:spLocks noChangeArrowheads="1"/>
        </xdr:cNvSpPr>
      </xdr:nvSpPr>
      <xdr:spPr bwMode="auto">
        <a:xfrm>
          <a:off x="13739184" y="10645985"/>
          <a:ext cx="246888" cy="3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25</xdr:row>
      <xdr:rowOff>287547</xdr:rowOff>
    </xdr:from>
    <xdr:ext cx="246888" cy="39260"/>
    <xdr:sp macro="" textlink="">
      <xdr:nvSpPr>
        <xdr:cNvPr id="184" name="Text Box 34">
          <a:extLst>
            <a:ext uri="{FF2B5EF4-FFF2-40B4-BE49-F238E27FC236}">
              <a16:creationId xmlns:a16="http://schemas.microsoft.com/office/drawing/2014/main" id="{B6B536E7-8577-419F-AFA8-59E2F597EE29}"/>
            </a:ext>
          </a:extLst>
        </xdr:cNvPr>
        <xdr:cNvSpPr txBox="1">
          <a:spLocks noChangeArrowheads="1"/>
        </xdr:cNvSpPr>
      </xdr:nvSpPr>
      <xdr:spPr bwMode="auto">
        <a:xfrm>
          <a:off x="13739184" y="10645985"/>
          <a:ext cx="246888" cy="3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5"/>
  <sheetViews>
    <sheetView tabSelected="1" zoomScale="40" zoomScaleNormal="40" workbookViewId="0">
      <selection activeCell="H25" sqref="H25"/>
    </sheetView>
  </sheetViews>
  <sheetFormatPr baseColWidth="10" defaultRowHeight="14.25"/>
  <cols>
    <col min="1" max="1" width="35.42578125" style="1" customWidth="1"/>
    <col min="2" max="2" width="31.42578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8" ht="58.5" customHeight="1" thickBot="1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3"/>
    </row>
    <row r="3" spans="1:18" s="4" customFormat="1" ht="56.25" customHeight="1" thickBot="1">
      <c r="A3" s="49" t="s">
        <v>0</v>
      </c>
      <c r="B3" s="49" t="s">
        <v>36</v>
      </c>
      <c r="C3" s="49" t="s">
        <v>1</v>
      </c>
      <c r="D3" s="49"/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7</v>
      </c>
      <c r="K3" s="49" t="s">
        <v>8</v>
      </c>
      <c r="L3" s="50" t="s">
        <v>9</v>
      </c>
      <c r="M3" s="52" t="s">
        <v>10</v>
      </c>
      <c r="N3" s="3"/>
    </row>
    <row r="4" spans="1:18" s="4" customFormat="1" ht="66.75" customHeight="1" thickBot="1">
      <c r="A4" s="49"/>
      <c r="B4" s="49"/>
      <c r="C4" s="5">
        <v>0.7</v>
      </c>
      <c r="D4" s="5">
        <v>0.3</v>
      </c>
      <c r="E4" s="49"/>
      <c r="F4" s="49"/>
      <c r="G4" s="49"/>
      <c r="H4" s="49"/>
      <c r="I4" s="49"/>
      <c r="J4" s="49"/>
      <c r="K4" s="49"/>
      <c r="L4" s="51"/>
      <c r="M4" s="52"/>
      <c r="N4" s="3"/>
    </row>
    <row r="5" spans="1:18" ht="29.25" customHeight="1" thickBot="1">
      <c r="A5" s="6" t="s">
        <v>11</v>
      </c>
      <c r="B5" s="57">
        <v>-4180209.99</v>
      </c>
      <c r="C5" s="57">
        <v>-21603.31</v>
      </c>
      <c r="D5" s="57">
        <v>-26540.240000000002</v>
      </c>
      <c r="E5" s="57">
        <v>0</v>
      </c>
      <c r="F5" s="57">
        <v>0</v>
      </c>
      <c r="G5" s="57">
        <v>4469.07</v>
      </c>
      <c r="H5" s="57">
        <v>-3696.12</v>
      </c>
      <c r="I5" s="57">
        <v>0</v>
      </c>
      <c r="J5" s="57">
        <v>0</v>
      </c>
      <c r="K5" s="57">
        <v>8287.67</v>
      </c>
      <c r="L5" s="57">
        <v>0</v>
      </c>
      <c r="M5" s="57">
        <f>SUM(B5:L5)</f>
        <v>-4219292.92</v>
      </c>
      <c r="N5" s="7">
        <v>7325624.5840751091</v>
      </c>
      <c r="Q5" s="8"/>
      <c r="R5" s="9"/>
    </row>
    <row r="6" spans="1:18" ht="29.25" customHeight="1" thickBot="1">
      <c r="A6" s="10" t="s">
        <v>12</v>
      </c>
      <c r="B6" s="59">
        <v>-4349855.4400000004</v>
      </c>
      <c r="C6" s="59">
        <v>-9943.39</v>
      </c>
      <c r="D6" s="59">
        <v>-46478.67</v>
      </c>
      <c r="E6" s="59">
        <v>0</v>
      </c>
      <c r="F6" s="59">
        <v>0</v>
      </c>
      <c r="G6" s="59">
        <v>5220.3100000000004</v>
      </c>
      <c r="H6" s="59">
        <v>-3959.66</v>
      </c>
      <c r="I6" s="59">
        <v>0</v>
      </c>
      <c r="J6" s="59">
        <v>0</v>
      </c>
      <c r="K6" s="59">
        <v>12149.65</v>
      </c>
      <c r="L6" s="59">
        <v>0</v>
      </c>
      <c r="M6" s="59">
        <f t="shared" ref="M6:M17" si="0">SUM(B6:L6)</f>
        <v>-4392867.2</v>
      </c>
      <c r="N6" s="7">
        <v>10087148.153269671</v>
      </c>
      <c r="Q6" s="8"/>
      <c r="R6" s="9"/>
    </row>
    <row r="7" spans="1:18" ht="29.25" customHeight="1" thickBot="1">
      <c r="A7" s="6" t="s">
        <v>13</v>
      </c>
      <c r="B7" s="57">
        <v>-25942517.399999999</v>
      </c>
      <c r="C7" s="57">
        <v>64703.81</v>
      </c>
      <c r="D7" s="57">
        <v>-313222.98</v>
      </c>
      <c r="E7" s="57">
        <v>0</v>
      </c>
      <c r="F7" s="57">
        <v>0</v>
      </c>
      <c r="G7" s="57">
        <v>36770.86</v>
      </c>
      <c r="H7" s="57">
        <v>-23221.11</v>
      </c>
      <c r="I7" s="57">
        <v>0</v>
      </c>
      <c r="J7" s="57">
        <v>0</v>
      </c>
      <c r="K7" s="57">
        <v>107334.37</v>
      </c>
      <c r="L7" s="57">
        <v>0</v>
      </c>
      <c r="M7" s="57">
        <f t="shared" si="0"/>
        <v>-26070152.449999999</v>
      </c>
      <c r="N7" s="7">
        <v>38195681.677823335</v>
      </c>
      <c r="Q7" s="8"/>
      <c r="R7" s="9"/>
    </row>
    <row r="8" spans="1:18" ht="29.25" customHeight="1" thickBot="1">
      <c r="A8" s="10" t="s">
        <v>14</v>
      </c>
      <c r="B8" s="59">
        <v>-5513712.0599999996</v>
      </c>
      <c r="C8" s="59">
        <v>-21274.55</v>
      </c>
      <c r="D8" s="59">
        <v>-54067.49</v>
      </c>
      <c r="E8" s="59">
        <v>0</v>
      </c>
      <c r="F8" s="59">
        <v>0</v>
      </c>
      <c r="G8" s="59">
        <v>6222.94</v>
      </c>
      <c r="H8" s="59">
        <v>-4855.3900000000003</v>
      </c>
      <c r="I8" s="59">
        <v>0</v>
      </c>
      <c r="J8" s="59">
        <v>0</v>
      </c>
      <c r="K8" s="59">
        <v>12962.01</v>
      </c>
      <c r="L8" s="59">
        <v>0</v>
      </c>
      <c r="M8" s="59">
        <f t="shared" si="0"/>
        <v>-5574724.5399999991</v>
      </c>
      <c r="N8" s="7">
        <v>9452981.5911252405</v>
      </c>
      <c r="Q8" s="8"/>
      <c r="R8" s="9"/>
    </row>
    <row r="9" spans="1:18" ht="29.25" customHeight="1" thickBot="1">
      <c r="A9" s="6" t="s">
        <v>15</v>
      </c>
      <c r="B9" s="57">
        <v>-24171773.66</v>
      </c>
      <c r="C9" s="57">
        <v>56105.919999999998</v>
      </c>
      <c r="D9" s="57">
        <v>-266875.18</v>
      </c>
      <c r="E9" s="57">
        <v>0</v>
      </c>
      <c r="F9" s="57">
        <v>0</v>
      </c>
      <c r="G9" s="57">
        <v>34070.93</v>
      </c>
      <c r="H9" s="57">
        <v>-21989.82</v>
      </c>
      <c r="I9" s="57">
        <v>0</v>
      </c>
      <c r="J9" s="57">
        <v>0</v>
      </c>
      <c r="K9" s="57">
        <v>98832.19</v>
      </c>
      <c r="L9" s="57">
        <v>0</v>
      </c>
      <c r="M9" s="57">
        <f t="shared" si="0"/>
        <v>-24271629.619999997</v>
      </c>
      <c r="N9" s="7">
        <v>46218312.012863129</v>
      </c>
      <c r="Q9" s="8"/>
      <c r="R9" s="9"/>
    </row>
    <row r="10" spans="1:18" ht="29.25" customHeight="1" thickBot="1">
      <c r="A10" s="10" t="s">
        <v>16</v>
      </c>
      <c r="B10" s="59">
        <v>-7434070.4199999999</v>
      </c>
      <c r="C10" s="59">
        <v>-19712.71</v>
      </c>
      <c r="D10" s="59">
        <v>-59509.71</v>
      </c>
      <c r="E10" s="59">
        <v>0</v>
      </c>
      <c r="F10" s="59">
        <v>0</v>
      </c>
      <c r="G10" s="59">
        <v>8798.1200000000008</v>
      </c>
      <c r="H10" s="59">
        <v>-6308.01</v>
      </c>
      <c r="I10" s="59">
        <v>0</v>
      </c>
      <c r="J10" s="59">
        <v>0</v>
      </c>
      <c r="K10" s="59">
        <v>19999.55</v>
      </c>
      <c r="L10" s="59">
        <v>0</v>
      </c>
      <c r="M10" s="59">
        <f t="shared" si="0"/>
        <v>-7490803.1799999997</v>
      </c>
      <c r="N10" s="7">
        <v>14290485.743763685</v>
      </c>
      <c r="Q10" s="8"/>
      <c r="R10" s="9"/>
    </row>
    <row r="11" spans="1:18" ht="29.25" customHeight="1" thickBot="1">
      <c r="A11" s="6" t="s">
        <v>32</v>
      </c>
      <c r="B11" s="57">
        <v>-1658507.91</v>
      </c>
      <c r="C11" s="57">
        <v>-3791.2</v>
      </c>
      <c r="D11" s="57">
        <v>-17721.34</v>
      </c>
      <c r="E11" s="57">
        <v>0</v>
      </c>
      <c r="F11" s="57">
        <v>0</v>
      </c>
      <c r="G11" s="57">
        <v>1990.4</v>
      </c>
      <c r="H11" s="57">
        <v>-1509.7399999999998</v>
      </c>
      <c r="I11" s="57">
        <v>0</v>
      </c>
      <c r="J11" s="57">
        <v>0</v>
      </c>
      <c r="K11" s="57">
        <v>4632.4100000000017</v>
      </c>
      <c r="L11" s="57">
        <v>0</v>
      </c>
      <c r="M11" s="57">
        <f t="shared" si="0"/>
        <v>-1674907.3800000001</v>
      </c>
      <c r="N11" s="7"/>
      <c r="Q11" s="8"/>
      <c r="R11" s="9"/>
    </row>
    <row r="12" spans="1:18" ht="29.25" customHeight="1" thickBot="1">
      <c r="A12" s="10" t="s">
        <v>17</v>
      </c>
      <c r="B12" s="59">
        <v>-6668293.4800000004</v>
      </c>
      <c r="C12" s="59">
        <v>-22583.81</v>
      </c>
      <c r="D12" s="59">
        <v>-83817.81</v>
      </c>
      <c r="E12" s="59">
        <v>0</v>
      </c>
      <c r="F12" s="59">
        <v>0</v>
      </c>
      <c r="G12" s="59">
        <v>7669.02</v>
      </c>
      <c r="H12" s="59">
        <v>-5712.83</v>
      </c>
      <c r="I12" s="59">
        <v>0</v>
      </c>
      <c r="J12" s="59">
        <v>0</v>
      </c>
      <c r="K12" s="59">
        <v>16560.93</v>
      </c>
      <c r="L12" s="59">
        <v>0</v>
      </c>
      <c r="M12" s="59">
        <f t="shared" si="0"/>
        <v>-6756177.9800000004</v>
      </c>
      <c r="N12" s="7">
        <v>10532812.624183219</v>
      </c>
      <c r="Q12" s="8"/>
      <c r="R12" s="9"/>
    </row>
    <row r="13" spans="1:18" ht="29.25" customHeight="1" thickBot="1">
      <c r="A13" s="6" t="s">
        <v>18</v>
      </c>
      <c r="B13" s="57">
        <v>-4057046.25</v>
      </c>
      <c r="C13" s="57">
        <v>-19313.939999999999</v>
      </c>
      <c r="D13" s="57">
        <v>-45417.57</v>
      </c>
      <c r="E13" s="57">
        <v>0</v>
      </c>
      <c r="F13" s="57">
        <v>0</v>
      </c>
      <c r="G13" s="57">
        <v>4412.55</v>
      </c>
      <c r="H13" s="57">
        <v>-3499.92</v>
      </c>
      <c r="I13" s="57">
        <v>0</v>
      </c>
      <c r="J13" s="57">
        <v>0</v>
      </c>
      <c r="K13" s="57">
        <v>8508.31</v>
      </c>
      <c r="L13" s="57">
        <v>0</v>
      </c>
      <c r="M13" s="57">
        <f t="shared" si="0"/>
        <v>-4112356.82</v>
      </c>
      <c r="N13" s="7">
        <v>6514633.5508965496</v>
      </c>
      <c r="Q13" s="8"/>
      <c r="R13" s="9"/>
    </row>
    <row r="14" spans="1:18" ht="29.25" customHeight="1" thickBot="1">
      <c r="A14" s="10" t="s">
        <v>19</v>
      </c>
      <c r="B14" s="59">
        <v>-5093930.21</v>
      </c>
      <c r="C14" s="59">
        <v>-22270.73</v>
      </c>
      <c r="D14" s="59">
        <v>-44344</v>
      </c>
      <c r="E14" s="59">
        <v>0</v>
      </c>
      <c r="F14" s="59">
        <v>0</v>
      </c>
      <c r="G14" s="59">
        <v>5630.26</v>
      </c>
      <c r="H14" s="59">
        <v>-4171.1099999999997</v>
      </c>
      <c r="I14" s="59">
        <v>0</v>
      </c>
      <c r="J14" s="59">
        <v>0</v>
      </c>
      <c r="K14" s="59">
        <v>11239.5</v>
      </c>
      <c r="L14" s="59">
        <v>0</v>
      </c>
      <c r="M14" s="59">
        <f t="shared" si="0"/>
        <v>-5147846.290000001</v>
      </c>
      <c r="N14" s="7">
        <v>8058342.1908190576</v>
      </c>
      <c r="Q14" s="8"/>
      <c r="R14" s="9"/>
    </row>
    <row r="15" spans="1:18" ht="29.25" customHeight="1" thickBot="1">
      <c r="A15" s="6" t="s">
        <v>20</v>
      </c>
      <c r="B15" s="57">
        <v>-4533335.63</v>
      </c>
      <c r="C15" s="57">
        <v>-46196.95</v>
      </c>
      <c r="D15" s="57">
        <v>-11104.87</v>
      </c>
      <c r="E15" s="57">
        <v>0</v>
      </c>
      <c r="F15" s="57">
        <v>0</v>
      </c>
      <c r="G15" s="57">
        <v>3811.63</v>
      </c>
      <c r="H15" s="57">
        <v>-3188.83</v>
      </c>
      <c r="I15" s="57">
        <v>0</v>
      </c>
      <c r="J15" s="57">
        <v>0</v>
      </c>
      <c r="K15" s="57">
        <v>2584.6</v>
      </c>
      <c r="L15" s="57">
        <v>0</v>
      </c>
      <c r="M15" s="57">
        <f t="shared" si="0"/>
        <v>-4587430.0500000007</v>
      </c>
      <c r="N15" s="7">
        <v>7138102.7492167363</v>
      </c>
      <c r="Q15" s="8"/>
      <c r="R15" s="9"/>
    </row>
    <row r="16" spans="1:18" ht="29.25" customHeight="1" thickBot="1">
      <c r="A16" s="10" t="s">
        <v>33</v>
      </c>
      <c r="B16" s="59">
        <v>-1454764.94</v>
      </c>
      <c r="C16" s="59">
        <v>-3857.56</v>
      </c>
      <c r="D16" s="59">
        <v>-11645.39</v>
      </c>
      <c r="E16" s="59">
        <v>0</v>
      </c>
      <c r="F16" s="59">
        <v>0</v>
      </c>
      <c r="G16" s="59">
        <v>1721.7</v>
      </c>
      <c r="H16" s="59">
        <v>-1234.4099999999999</v>
      </c>
      <c r="I16" s="59">
        <v>0</v>
      </c>
      <c r="J16" s="59">
        <v>0</v>
      </c>
      <c r="K16" s="59">
        <v>3913.6900000000023</v>
      </c>
      <c r="L16" s="59">
        <v>0</v>
      </c>
      <c r="M16" s="59">
        <f t="shared" si="0"/>
        <v>-1465866.91</v>
      </c>
      <c r="N16" s="7"/>
      <c r="Q16" s="8"/>
      <c r="R16" s="9"/>
    </row>
    <row r="17" spans="1:39" ht="29.25" customHeight="1" thickBot="1">
      <c r="A17" s="6" t="s">
        <v>21</v>
      </c>
      <c r="B17" s="57">
        <v>-3271744.45</v>
      </c>
      <c r="C17" s="57">
        <v>-29623.64</v>
      </c>
      <c r="D17" s="57">
        <v>-12427.68</v>
      </c>
      <c r="E17" s="57">
        <v>0</v>
      </c>
      <c r="F17" s="57">
        <v>0</v>
      </c>
      <c r="G17" s="57">
        <v>2919.81</v>
      </c>
      <c r="H17" s="57">
        <v>-2454.25</v>
      </c>
      <c r="I17" s="57">
        <v>0</v>
      </c>
      <c r="J17" s="57">
        <v>0</v>
      </c>
      <c r="K17" s="57">
        <v>2910.47</v>
      </c>
      <c r="L17" s="57">
        <v>0</v>
      </c>
      <c r="M17" s="57">
        <f t="shared" si="0"/>
        <v>-3310419.74</v>
      </c>
      <c r="N17" s="7">
        <v>5572340.8719642879</v>
      </c>
      <c r="Q17" s="8"/>
      <c r="R17" s="9"/>
    </row>
    <row r="18" spans="1:39" s="15" customFormat="1" ht="42.75" customHeight="1" thickBot="1">
      <c r="A18" s="11" t="s">
        <v>22</v>
      </c>
      <c r="B18" s="58">
        <f t="shared" ref="B18:M18" si="1">SUM(B5:B17)</f>
        <v>-98329761.839999989</v>
      </c>
      <c r="C18" s="58">
        <f t="shared" si="1"/>
        <v>-99362.06</v>
      </c>
      <c r="D18" s="58">
        <f>SUM(D5:D17)</f>
        <v>-993172.92999999993</v>
      </c>
      <c r="E18" s="58">
        <f t="shared" si="1"/>
        <v>0</v>
      </c>
      <c r="F18" s="58">
        <f t="shared" si="1"/>
        <v>0</v>
      </c>
      <c r="G18" s="58">
        <f t="shared" si="1"/>
        <v>123707.6</v>
      </c>
      <c r="H18" s="58">
        <f t="shared" si="1"/>
        <v>-85801.200000000012</v>
      </c>
      <c r="I18" s="58">
        <f t="shared" si="1"/>
        <v>0</v>
      </c>
      <c r="J18" s="58">
        <f t="shared" si="1"/>
        <v>0</v>
      </c>
      <c r="K18" s="58">
        <f t="shared" si="1"/>
        <v>309915.34999999992</v>
      </c>
      <c r="L18" s="58">
        <f t="shared" si="1"/>
        <v>0</v>
      </c>
      <c r="M18" s="58">
        <f t="shared" si="1"/>
        <v>-99074475.079999983</v>
      </c>
      <c r="N18" s="7"/>
      <c r="O18" s="12"/>
      <c r="P18" s="13"/>
      <c r="Q18" s="12"/>
      <c r="R18" s="14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s="68" customFormat="1" ht="27" customHeight="1">
      <c r="A19" s="66" t="s">
        <v>37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70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</row>
    <row r="20" spans="1:39" ht="27" customHeight="1">
      <c r="A20" s="53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6"/>
    </row>
    <row r="21" spans="1:39" s="17" customFormat="1" ht="18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25" customFormat="1" ht="33" customHeight="1">
      <c r="A22" s="45" t="s">
        <v>35</v>
      </c>
      <c r="B22" s="46"/>
      <c r="C22" s="46"/>
      <c r="D22" s="20"/>
      <c r="E22" s="21" t="s">
        <v>24</v>
      </c>
      <c r="F22" s="22"/>
      <c r="G22" s="21" t="s">
        <v>25</v>
      </c>
      <c r="H22" s="23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s="17" customFormat="1" ht="24.75" customHeight="1">
      <c r="A23" s="55" t="s">
        <v>26</v>
      </c>
      <c r="B23" s="55"/>
      <c r="C23" s="55"/>
      <c r="D23" s="26"/>
      <c r="E23" s="39">
        <v>-409707341</v>
      </c>
      <c r="F23" s="37" t="s">
        <v>27</v>
      </c>
      <c r="G23" s="39">
        <f>E23*0.24</f>
        <v>-98329761.840000004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17" customFormat="1" ht="24.75" customHeight="1">
      <c r="A24" s="55" t="s">
        <v>28</v>
      </c>
      <c r="B24" s="55"/>
      <c r="C24" s="55"/>
      <c r="D24" s="26"/>
      <c r="E24" s="39">
        <v>-99362.06</v>
      </c>
      <c r="F24" s="37" t="s">
        <v>31</v>
      </c>
      <c r="G24" s="39">
        <f>E24*100%</f>
        <v>-99362.06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17" customFormat="1" ht="24.75" customHeight="1">
      <c r="A25" s="55" t="s">
        <v>29</v>
      </c>
      <c r="B25" s="55"/>
      <c r="C25" s="55"/>
      <c r="D25" s="26"/>
      <c r="E25" s="39">
        <v>-993172.93000000715</v>
      </c>
      <c r="F25" s="37" t="s">
        <v>31</v>
      </c>
      <c r="G25" s="39">
        <f>E25*100%</f>
        <v>-993172.93000000715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60" customFormat="1" ht="24.75" customHeight="1">
      <c r="A26" s="55" t="s">
        <v>4</v>
      </c>
      <c r="B26" s="55"/>
      <c r="C26" s="55"/>
      <c r="D26" s="71"/>
      <c r="E26" s="39">
        <v>618538</v>
      </c>
      <c r="F26" s="69" t="s">
        <v>30</v>
      </c>
      <c r="G26" s="39">
        <f>E26*0.2</f>
        <v>123707.6</v>
      </c>
      <c r="H26" s="61"/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</row>
    <row r="27" spans="1:39" s="17" customFormat="1" ht="24.75" customHeight="1">
      <c r="A27" s="55" t="s">
        <v>5</v>
      </c>
      <c r="B27" s="55"/>
      <c r="C27" s="55"/>
      <c r="D27" s="64"/>
      <c r="E27" s="39">
        <v>-357505</v>
      </c>
      <c r="F27" s="63" t="s">
        <v>27</v>
      </c>
      <c r="G27" s="39">
        <f>E27*0.24</f>
        <v>-85801.2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17" customFormat="1" ht="32.25" customHeight="1">
      <c r="A28" s="55" t="s">
        <v>8</v>
      </c>
      <c r="B28" s="55"/>
      <c r="C28" s="55"/>
      <c r="D28" s="26"/>
      <c r="E28" s="39">
        <v>1291314</v>
      </c>
      <c r="F28" s="37" t="s">
        <v>27</v>
      </c>
      <c r="G28" s="39">
        <f>E28*0.24</f>
        <v>309915.36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17" customFormat="1" ht="29.25" customHeight="1" thickBot="1">
      <c r="A29" s="56" t="s">
        <v>22</v>
      </c>
      <c r="B29" s="56"/>
      <c r="C29" s="56"/>
      <c r="D29" s="27"/>
      <c r="E29" s="40">
        <f>SUM(E23:E28)</f>
        <v>-409247528.99000001</v>
      </c>
      <c r="F29" s="38"/>
      <c r="G29" s="40">
        <f>SUM(G23:G28)</f>
        <v>-99074475.070000023</v>
      </c>
      <c r="H29" s="44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7" customFormat="1" ht="18.7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ht="31.5" customHeight="1">
      <c r="A31" s="41"/>
      <c r="B31" s="28"/>
      <c r="C31" s="28"/>
      <c r="D31" s="28"/>
      <c r="E31" s="28"/>
      <c r="F31" s="28"/>
      <c r="G31" s="28"/>
      <c r="H31" s="28"/>
      <c r="I31" s="28"/>
    </row>
    <row r="32" spans="1:39">
      <c r="A32" s="28"/>
      <c r="B32" s="28"/>
      <c r="C32" s="28"/>
      <c r="D32" s="28"/>
      <c r="E32" s="28"/>
      <c r="F32" s="28"/>
      <c r="G32" s="28"/>
      <c r="H32" s="28"/>
      <c r="I32" s="28"/>
    </row>
    <row r="33" spans="1:10" ht="18">
      <c r="A33" s="54"/>
      <c r="B33" s="54"/>
      <c r="C33" s="54"/>
      <c r="D33" s="29"/>
      <c r="E33" s="30"/>
      <c r="F33" s="31"/>
      <c r="G33" s="30"/>
      <c r="H33" s="30"/>
      <c r="I33" s="31"/>
      <c r="J33" s="30"/>
    </row>
    <row r="34" spans="1:10" ht="18">
      <c r="A34" s="54"/>
      <c r="B34" s="54"/>
      <c r="C34" s="54"/>
      <c r="D34" s="29"/>
      <c r="E34" s="30"/>
      <c r="F34" s="31"/>
      <c r="G34" s="30"/>
      <c r="H34" s="30"/>
      <c r="I34" s="31"/>
      <c r="J34" s="30"/>
    </row>
    <row r="35" spans="1:10" s="1" customFormat="1" ht="18">
      <c r="A35" s="54"/>
      <c r="B35" s="54"/>
      <c r="C35" s="54"/>
      <c r="D35" s="29"/>
      <c r="E35" s="30"/>
      <c r="F35" s="31"/>
      <c r="G35" s="30"/>
      <c r="H35" s="30"/>
      <c r="I35" s="31"/>
      <c r="J35" s="30"/>
    </row>
    <row r="36" spans="1:10" s="1" customFormat="1" ht="18">
      <c r="A36" s="54"/>
      <c r="B36" s="54"/>
      <c r="C36" s="54"/>
      <c r="D36" s="29"/>
      <c r="E36" s="30"/>
      <c r="F36" s="31"/>
      <c r="G36" s="30"/>
      <c r="H36" s="30"/>
      <c r="I36" s="31"/>
      <c r="J36" s="30"/>
    </row>
    <row r="37" spans="1:10" s="1" customFormat="1" ht="18">
      <c r="A37" s="54"/>
      <c r="B37" s="54"/>
      <c r="C37" s="54"/>
      <c r="D37" s="29"/>
      <c r="E37" s="30"/>
      <c r="F37" s="31"/>
      <c r="G37" s="30"/>
      <c r="H37" s="30"/>
      <c r="I37" s="31"/>
      <c r="J37" s="30"/>
    </row>
    <row r="38" spans="1:10" s="1" customFormat="1" ht="18">
      <c r="A38" s="54"/>
      <c r="B38" s="54"/>
      <c r="C38" s="54"/>
      <c r="D38" s="29"/>
      <c r="E38" s="30"/>
      <c r="F38" s="31"/>
      <c r="G38" s="30"/>
      <c r="H38" s="30"/>
      <c r="I38" s="31"/>
      <c r="J38" s="30"/>
    </row>
    <row r="39" spans="1:10" s="1" customFormat="1" ht="18">
      <c r="A39" s="54"/>
      <c r="B39" s="54"/>
      <c r="C39" s="54"/>
      <c r="D39" s="29"/>
      <c r="E39" s="30"/>
      <c r="F39" s="31"/>
      <c r="G39" s="30"/>
      <c r="H39" s="30"/>
      <c r="I39" s="31"/>
      <c r="J39" s="30"/>
    </row>
    <row r="40" spans="1:10" s="1" customFormat="1" ht="18">
      <c r="A40" s="54"/>
      <c r="B40" s="54"/>
      <c r="C40" s="54"/>
      <c r="D40" s="29"/>
      <c r="E40" s="30"/>
      <c r="F40" s="31"/>
      <c r="G40" s="30"/>
      <c r="H40" s="30"/>
      <c r="I40" s="31"/>
      <c r="J40" s="30"/>
    </row>
    <row r="41" spans="1:10" s="1" customFormat="1" ht="18">
      <c r="A41" s="54"/>
      <c r="B41" s="54"/>
      <c r="C41" s="54"/>
      <c r="D41" s="32"/>
      <c r="E41" s="30"/>
      <c r="F41" s="31"/>
      <c r="G41" s="30"/>
      <c r="H41" s="30"/>
      <c r="I41" s="31"/>
      <c r="J41" s="30"/>
    </row>
    <row r="42" spans="1:10" s="1" customFormat="1" ht="18">
      <c r="A42" s="54"/>
      <c r="B42" s="54"/>
      <c r="C42" s="54"/>
      <c r="D42" s="29"/>
      <c r="E42" s="30"/>
      <c r="F42" s="31"/>
      <c r="G42" s="30"/>
      <c r="H42" s="30"/>
      <c r="I42" s="31"/>
      <c r="J42" s="30"/>
    </row>
    <row r="43" spans="1:10" s="1" customFormat="1" ht="18">
      <c r="A43" s="28"/>
      <c r="B43" s="28"/>
      <c r="C43" s="28"/>
      <c r="D43" s="33"/>
      <c r="E43" s="33"/>
      <c r="F43" s="33"/>
      <c r="G43" s="33"/>
      <c r="H43" s="33"/>
      <c r="I43" s="33"/>
      <c r="J43" s="33"/>
    </row>
    <row r="44" spans="1:10" s="1" customFormat="1" ht="15.75">
      <c r="A44" s="28"/>
      <c r="B44" s="28"/>
      <c r="C44" s="28"/>
      <c r="D44" s="34"/>
      <c r="E44" s="34"/>
      <c r="F44" s="30"/>
      <c r="G44" s="30"/>
      <c r="H44" s="30"/>
      <c r="I44" s="31"/>
    </row>
    <row r="45" spans="1:10" ht="15.75">
      <c r="D45" s="35"/>
      <c r="E45" s="35"/>
      <c r="F45" s="35"/>
      <c r="G45" s="35"/>
      <c r="I45" s="36"/>
    </row>
  </sheetData>
  <mergeCells count="34">
    <mergeCell ref="A19:K19"/>
    <mergeCell ref="A33:C33"/>
    <mergeCell ref="A23:C23"/>
    <mergeCell ref="A24:C24"/>
    <mergeCell ref="A25:C25"/>
    <mergeCell ref="A29:C29"/>
    <mergeCell ref="A28:C28"/>
    <mergeCell ref="A27:C27"/>
    <mergeCell ref="A26:C26"/>
    <mergeCell ref="A42:C42"/>
    <mergeCell ref="A34:C34"/>
    <mergeCell ref="A35:C35"/>
    <mergeCell ref="A36:C36"/>
    <mergeCell ref="A37:C37"/>
    <mergeCell ref="A38:C38"/>
    <mergeCell ref="A39:C39"/>
    <mergeCell ref="A40:C40"/>
    <mergeCell ref="A41:C41"/>
    <mergeCell ref="A22:C22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0:K20"/>
  </mergeCells>
  <printOptions horizontalCentered="1"/>
  <pageMargins left="0.7" right="0.7" top="0.75" bottom="0.75" header="0.3" footer="0.3"/>
  <pageSetup scale="31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2022-06-01T16:55:40Z</cp:lastPrinted>
  <dcterms:created xsi:type="dcterms:W3CDTF">2017-11-07T22:41:21Z</dcterms:created>
  <dcterms:modified xsi:type="dcterms:W3CDTF">2022-06-01T16:59:02Z</dcterms:modified>
</cp:coreProperties>
</file>