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RTICIPACIONES\Desktop\CALCULOS DE PARTICIPACIONES FEDERALES\CALCULO DE PARTICIPACIONES 2022\ENERO\"/>
    </mc:Choice>
  </mc:AlternateContent>
  <xr:revisionPtr revIDLastSave="0" documentId="13_ncr:1_{90148667-0B56-40B2-922D-A95F322BBCE0}" xr6:coauthVersionLast="47" xr6:coauthVersionMax="47" xr10:uidLastSave="{00000000-0000-0000-0000-000000000000}"/>
  <bookViews>
    <workbookView xWindow="-120" yWindow="-120" windowWidth="29040" windowHeight="15840" tabRatio="865" xr2:uid="{00000000-000D-0000-FFFF-FFFF00000000}"/>
  </bookViews>
  <sheets>
    <sheet name="PORTAL SEFIN" sheetId="33" r:id="rId1"/>
  </sheets>
  <definedNames>
    <definedName name="_xlnm.Print_Area" localSheetId="0">'PORTAL SEFIN'!$A$1:$N$34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7" i="33" l="1"/>
  <c r="G32" i="33"/>
  <c r="A32" i="33"/>
  <c r="G30" i="33"/>
  <c r="G29" i="33"/>
  <c r="G28" i="33"/>
  <c r="G27" i="33"/>
  <c r="G26" i="33"/>
  <c r="G25" i="33"/>
  <c r="G24" i="33"/>
  <c r="G33" i="33" s="1"/>
  <c r="G21" i="33"/>
  <c r="L17" i="33"/>
  <c r="K17" i="33"/>
  <c r="J17" i="33"/>
  <c r="I17" i="33"/>
  <c r="H17" i="33"/>
  <c r="G17" i="33"/>
  <c r="F17" i="33"/>
  <c r="E17" i="33"/>
  <c r="D17" i="33"/>
  <c r="C17" i="33"/>
  <c r="B17" i="33"/>
  <c r="N16" i="33"/>
  <c r="N15" i="33"/>
  <c r="N14" i="33"/>
  <c r="N13" i="33"/>
  <c r="N12" i="33"/>
  <c r="N11" i="33"/>
  <c r="N10" i="33"/>
  <c r="N9" i="33"/>
  <c r="N8" i="33"/>
  <c r="N7" i="33"/>
  <c r="N6" i="33"/>
  <c r="N5" i="33"/>
  <c r="N4" i="33"/>
  <c r="N17" i="33" l="1"/>
  <c r="G23" i="33"/>
  <c r="E33" i="33"/>
  <c r="G22" i="33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<sst xmlns="http://schemas.openxmlformats.org/spreadsheetml/2006/main" count="55" uniqueCount="38">
  <si>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</si>
  <si>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</si>
  <si>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</si>
  <si>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</si>
  <si>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</si>
  <si>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</si>
  <si>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</si>
  <si>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</si>
  <si>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</si>
  <si>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</si>
  <si>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</si>
  <si>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</si>
  <si>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</si>
  <si>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</si>
  <si>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</si>
  <si>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</si>
  <si>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ESTADO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</si>
  <si>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</si>
  <si>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</si>
  <si>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</si>
  <si>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</si>
  <si>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</si>
  <si>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</si>
  <si>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</si>
  <si>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</si>
  <si>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</si>
  <si>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</si>
  <si>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</si>
  <si>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</si>
  <si>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General de 
Participaciones</t>
  </si>
  <si>
    <t>Fondo ISR</t>
  </si>
  <si>
    <t>Fondo de Fomento Municipal (BASE 2013+70%)</t>
  </si>
  <si>
    <t>ART. 126 de la LISR  (Enajenación de Bienes)</t>
  </si>
  <si>
    <t>DZITBALCHE</t>
  </si>
  <si>
    <t>SEYBAPLAYA</t>
  </si>
  <si>
    <t xml:space="preserve">  </t>
  </si>
  <si>
    <t>PARTICIPACIONES A MUNICIPIOS ENERO 2022</t>
  </si>
  <si>
    <t>ENERO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</si>
</sst>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5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3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3" fontId="19" fillId="2" borderId="0" xfId="47" applyNumberFormat="1" applyFont="1" applyFill="1"/>
    <xf numFmtId="0" fontId="23" fillId="3" borderId="2" xfId="1" applyFont="1" applyFill="1" applyBorder="1" applyAlignment="1">
      <alignment horizontal="left" vertical="center" indent="1"/>
    </xf>
    <xf numFmtId="0" fontId="23" fillId="5" borderId="2" xfId="1" applyFont="1" applyFill="1" applyBorder="1" applyAlignment="1">
      <alignment horizontal="center" vertical="center"/>
    </xf>
    <xf numFmtId="0" fontId="25" fillId="2" borderId="0" xfId="47" applyFont="1" applyFill="1"/>
    <xf numFmtId="0" fontId="25" fillId="0" borderId="0" xfId="47" applyFont="1"/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0" fontId="26" fillId="2" borderId="0" xfId="1" applyFont="1" applyFill="1" applyBorder="1" applyAlignment="1" applyProtection="1">
      <alignment horizontal="left" vertical="center" wrapText="1"/>
    </xf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0" fontId="26" fillId="2" borderId="0" xfId="1" applyFont="1" applyFill="1" applyBorder="1" applyAlignment="1">
      <alignment horizontal="left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0" fontId="36" fillId="2" borderId="0" xfId="47" applyFont="1" applyFill="1"/>
    <xf numFmtId="3" fontId="36" fillId="2" borderId="0" xfId="47" applyNumberFormat="1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3" fontId="38" fillId="2" borderId="2" xfId="1" applyNumberFormat="1" applyFont="1" applyFill="1" applyBorder="1" applyAlignment="1">
      <alignment horizontal="right" vertical="center"/>
    </xf>
    <xf numFmtId="3" fontId="38" fillId="3" borderId="2" xfId="1" applyNumberFormat="1" applyFont="1" applyFill="1" applyBorder="1" applyAlignment="1">
      <alignment horizontal="right" vertical="center"/>
    </xf>
    <xf numFmtId="3" fontId="29" fillId="5" borderId="2" xfId="1" applyNumberFormat="1" applyFont="1" applyFill="1" applyBorder="1" applyAlignment="1">
      <alignment horizontal="right" vertical="center"/>
    </xf>
    <xf numFmtId="168" fontId="38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8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0" fontId="26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>
      <alignment horizontal="left" vertical="center"/>
    </xf>
    <xf numFmtId="168" fontId="27" fillId="2" borderId="0" xfId="47" applyNumberFormat="1" applyFont="1" applyFill="1" applyBorder="1"/>
    <xf numFmtId="44" fontId="27" fillId="2" borderId="0" xfId="47" applyNumberFormat="1" applyFont="1" applyFill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18" fillId="2" borderId="3" xfId="47" applyFont="1" applyFill="1" applyBorder="1" applyAlignment="1">
      <alignment horizontal="center" vertical="center"/>
    </xf>
    <xf numFmtId="0" fontId="32" fillId="2" borderId="0" xfId="1" applyFont="1" applyFill="1" applyBorder="1" applyAlignment="1" applyProtection="1">
      <alignment horizontal="center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31" fillId="2" borderId="0" xfId="1" applyFont="1" applyFill="1" applyBorder="1" applyAlignment="1" applyProtection="1">
      <alignment horizontal="left" vertical="center" wrapText="1"/>
    </xf>
    <xf numFmtId="0" fontId="24" fillId="6" borderId="2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  <xf numFmtId="0" fontId="26" fillId="2" borderId="0" xfId="1" applyFont="1" applyFill="1" applyBorder="1" applyAlignment="1">
      <alignment horizontal="left" vertical="center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6" fillId="2" borderId="0" xfId="1" applyFont="1" applyFill="1" applyBorder="1" applyAlignment="1" applyProtection="1">
      <alignment horizontal="left" vertical="center" wrapText="1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6477000" y="103346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4" name="Text Box 17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5" name="Text Box 18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1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7" name="Text Box 2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8" name="Text Box 2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20" name="Text Box 2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6477000" y="97059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2" name="Text Box 2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3" name="Text Box 26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6477000" y="907732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4" name="Text Box 27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5" name="Text Box 28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6" name="Text Box 29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0" name="Text Box 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5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14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3" name="Text Box 16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4" name="Text Box 2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5" name="Text Box 3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6" name="Text Box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7" name="Text Box 34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6477000" y="87630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10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11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1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4" name="Text Box 27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5" name="Text Box 28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7" name="Text Box 11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8" name="Text Box 21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9" name="Text Box 2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6477000" y="116205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116574</xdr:colOff>
      <xdr:row>0</xdr:row>
      <xdr:rowOff>87100</xdr:rowOff>
    </xdr:from>
    <xdr:to>
      <xdr:col>0</xdr:col>
      <xdr:colOff>1437962</xdr:colOff>
      <xdr:row>0</xdr:row>
      <xdr:rowOff>1779199</xdr:rowOff>
    </xdr:to>
    <xdr:pic>
      <xdr:nvPicPr>
        <xdr:cNvPr id="50" name="49 Imagen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574" y="87100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6477000" y="11306175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8" name="Text Box 8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9" name="Text Box 10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6477000" y="108204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60" name="Text Box 11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6477000" y="9391650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6" name="Text Box 31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7" name="Text Box 3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78" name="Text Box 3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0" name="Text Box 5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2" name="Text Box 16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83" name="Text Box 2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6477000" y="1002030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98" name="Text Box 3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8009164" y="8708571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3" name="Text Box 6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4" name="Text Box 17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5" name="Text Box 23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6" name="Text Box 24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107" name="Text Box 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1291888" y="111204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113" name="Text Box 24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8001000" y="13716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114" name="Text Box 24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8001000" y="11239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115" name="Text Box 24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7991475" y="11049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16" name="Text Box 24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117" name="Text Box 24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2249150" y="112109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9" name="Text Box 24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8286750" y="4124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1" name="Text Box 3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4" name="Text Box 14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5" name="Text Box 31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6" name="Text Box 33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7105650" y="41243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8" name="Text Box 5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0434638" y="125015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9" name="Text Box 24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2630150" y="125206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7" name="Text Box 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0434638" y="12692063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90" name="Text Box 24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2630150" y="12711113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6">
    <tabColor rgb="FFFFFF00"/>
    <pageSetUpPr fitToPage="1"/>
  </sheetPr>
  <dimension ref="A1:AL49"/>
  <sheetViews>
    <sheetView tabSelected="1" zoomScale="40" zoomScaleNormal="40" zoomScaleSheetLayoutView="40" workbookViewId="0">
      <selection activeCell="L28" sqref="L28"/>
    </sheetView>
  </sheetViews>
  <sheetFormatPr baseColWidth="10" defaultRowHeight="18.75"/>
  <cols>
    <col min="1" max="1" width="36.140625" style="1" customWidth="1"/>
    <col min="2" max="2" width="29.5703125" style="1" customWidth="1"/>
    <col min="3" max="3" width="25.42578125" style="1" customWidth="1"/>
    <col min="4" max="4" width="24.7109375" style="1" customWidth="1"/>
    <col min="5" max="5" width="35.28515625" style="1" customWidth="1"/>
    <col min="6" max="6" width="31.140625" style="1" customWidth="1"/>
    <col min="7" max="7" width="38.42578125" style="1" customWidth="1"/>
    <col min="8" max="8" width="28.5703125" style="1" customWidth="1"/>
    <col min="9" max="9" width="38.5703125" style="1" customWidth="1"/>
    <col min="10" max="10" width="37.2851562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5.28515625" style="34" customWidth="1"/>
    <col min="16" max="38" width="11.42578125" style="1"/>
    <col min="39" max="16384" width="11.42578125" style="2"/>
  </cols>
  <sheetData>
    <row r="1" spans="1:16" ht="151.5" customHeight="1" thickBot="1">
      <c r="A1" s="52" t="s">
        <v>36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16" s="3" customFormat="1" ht="63.75" customHeight="1" thickBot="1">
      <c r="A2" s="57" t="s">
        <v>28</v>
      </c>
      <c r="B2" s="57" t="s">
        <v>29</v>
      </c>
      <c r="C2" s="57" t="s">
        <v>18</v>
      </c>
      <c r="D2" s="57"/>
      <c r="E2" s="57" t="s">
        <v>23</v>
      </c>
      <c r="F2" s="57" t="s">
        <v>19</v>
      </c>
      <c r="G2" s="57" t="s">
        <v>20</v>
      </c>
      <c r="H2" s="57" t="s">
        <v>21</v>
      </c>
      <c r="I2" s="57" t="s">
        <v>24</v>
      </c>
      <c r="J2" s="57" t="s">
        <v>25</v>
      </c>
      <c r="K2" s="57" t="s">
        <v>22</v>
      </c>
      <c r="L2" s="60" t="s">
        <v>30</v>
      </c>
      <c r="M2" s="60" t="s">
        <v>32</v>
      </c>
      <c r="N2" s="58" t="s">
        <v>26</v>
      </c>
      <c r="O2" s="34"/>
    </row>
    <row r="3" spans="1:16" s="3" customFormat="1" ht="43.5" customHeight="1" thickBot="1">
      <c r="A3" s="57"/>
      <c r="B3" s="57"/>
      <c r="C3" s="37">
        <v>0.7</v>
      </c>
      <c r="D3" s="37">
        <v>0.3</v>
      </c>
      <c r="E3" s="57"/>
      <c r="F3" s="57"/>
      <c r="G3" s="57"/>
      <c r="H3" s="57"/>
      <c r="I3" s="57"/>
      <c r="J3" s="57"/>
      <c r="K3" s="57"/>
      <c r="L3" s="61"/>
      <c r="M3" s="61"/>
      <c r="N3" s="58"/>
      <c r="O3" s="34"/>
    </row>
    <row r="4" spans="1:16" ht="29.25" customHeight="1" thickBot="1">
      <c r="A4" s="4" t="s">
        <v>9</v>
      </c>
      <c r="B4" s="38">
        <v>4957654.8499999996</v>
      </c>
      <c r="C4" s="38">
        <v>1183668.3799999999</v>
      </c>
      <c r="D4" s="38">
        <v>201124.43</v>
      </c>
      <c r="E4" s="38">
        <v>55963.72</v>
      </c>
      <c r="F4" s="38">
        <v>0</v>
      </c>
      <c r="G4" s="38">
        <v>19566.07</v>
      </c>
      <c r="H4" s="38">
        <v>177261.82</v>
      </c>
      <c r="I4" s="38">
        <v>83033.100000000006</v>
      </c>
      <c r="J4" s="38">
        <v>9703.4699999999993</v>
      </c>
      <c r="K4" s="38">
        <v>1850875.62</v>
      </c>
      <c r="L4" s="38">
        <v>0</v>
      </c>
      <c r="M4" s="38">
        <v>4950.51</v>
      </c>
      <c r="N4" s="38">
        <f>SUM(B4:M4)</f>
        <v>8543801.9699999988</v>
      </c>
      <c r="O4" s="35"/>
      <c r="P4" s="5"/>
    </row>
    <row r="5" spans="1:16" ht="29.25" customHeight="1" thickBot="1">
      <c r="A5" s="6" t="s">
        <v>1</v>
      </c>
      <c r="B5" s="39">
        <v>5262713.3899999997</v>
      </c>
      <c r="C5" s="39">
        <v>1256502.8400000001</v>
      </c>
      <c r="D5" s="39">
        <v>352219.62</v>
      </c>
      <c r="E5" s="39">
        <v>59407.33</v>
      </c>
      <c r="F5" s="39">
        <v>0</v>
      </c>
      <c r="G5" s="39">
        <v>20770.03</v>
      </c>
      <c r="H5" s="39">
        <v>175950.29</v>
      </c>
      <c r="I5" s="39">
        <v>117191.95</v>
      </c>
      <c r="J5" s="39">
        <v>10300.56</v>
      </c>
      <c r="K5" s="39">
        <v>1913069.95</v>
      </c>
      <c r="L5" s="39">
        <v>945515</v>
      </c>
      <c r="M5" s="39">
        <v>5451.43</v>
      </c>
      <c r="N5" s="39">
        <f t="shared" ref="N5:N16" si="0">SUM(B5:M5)</f>
        <v>10119092.389999999</v>
      </c>
      <c r="O5" s="35"/>
      <c r="P5" s="5"/>
    </row>
    <row r="6" spans="1:16" ht="29.25" customHeight="1" thickBot="1">
      <c r="A6" s="4" t="s">
        <v>2</v>
      </c>
      <c r="B6" s="38">
        <v>32414147.920000002</v>
      </c>
      <c r="C6" s="38">
        <v>7739062.7199999997</v>
      </c>
      <c r="D6" s="38">
        <v>2373632.39</v>
      </c>
      <c r="E6" s="38">
        <v>365902.12</v>
      </c>
      <c r="F6" s="38">
        <v>0</v>
      </c>
      <c r="G6" s="38">
        <v>127926.9</v>
      </c>
      <c r="H6" s="38">
        <v>877954.15</v>
      </c>
      <c r="I6" s="38">
        <v>943326.7</v>
      </c>
      <c r="J6" s="38">
        <v>63443.25</v>
      </c>
      <c r="K6" s="38">
        <v>9381957.5299999993</v>
      </c>
      <c r="L6" s="38">
        <v>8335720</v>
      </c>
      <c r="M6" s="38">
        <v>29543.439999999999</v>
      </c>
      <c r="N6" s="38">
        <f t="shared" si="0"/>
        <v>62652617.119999997</v>
      </c>
      <c r="O6" s="35"/>
      <c r="P6" s="5"/>
    </row>
    <row r="7" spans="1:16" ht="29.25" customHeight="1" thickBot="1">
      <c r="A7" s="6" t="s">
        <v>10</v>
      </c>
      <c r="B7" s="39">
        <v>6598982.4199999999</v>
      </c>
      <c r="C7" s="39">
        <v>1575544.7</v>
      </c>
      <c r="D7" s="39">
        <v>409728.26</v>
      </c>
      <c r="E7" s="39">
        <v>74491.600000000006</v>
      </c>
      <c r="F7" s="39">
        <v>0</v>
      </c>
      <c r="G7" s="39">
        <v>26043.79</v>
      </c>
      <c r="H7" s="39">
        <v>224009.8</v>
      </c>
      <c r="I7" s="39">
        <v>130045.89</v>
      </c>
      <c r="J7" s="39">
        <v>12915.99</v>
      </c>
      <c r="K7" s="39">
        <v>2340080.89</v>
      </c>
      <c r="L7" s="39">
        <v>49242</v>
      </c>
      <c r="M7" s="39">
        <v>6375.21</v>
      </c>
      <c r="N7" s="39">
        <f t="shared" si="0"/>
        <v>11447460.550000003</v>
      </c>
      <c r="O7" s="35"/>
      <c r="P7" s="5"/>
    </row>
    <row r="8" spans="1:16" ht="29.25" customHeight="1" thickBot="1">
      <c r="A8" s="4" t="s">
        <v>12</v>
      </c>
      <c r="B8" s="38">
        <v>30167031.93</v>
      </c>
      <c r="C8" s="38">
        <v>7202550.96</v>
      </c>
      <c r="D8" s="38">
        <v>2022404.45</v>
      </c>
      <c r="E8" s="38">
        <v>340535.9</v>
      </c>
      <c r="F8" s="38">
        <v>0</v>
      </c>
      <c r="G8" s="38">
        <v>119058.35</v>
      </c>
      <c r="H8" s="38">
        <v>843388.78</v>
      </c>
      <c r="I8" s="38">
        <v>834624.15</v>
      </c>
      <c r="J8" s="38">
        <v>59045.04</v>
      </c>
      <c r="K8" s="38">
        <v>9372102.3100000005</v>
      </c>
      <c r="L8" s="38">
        <v>7318947</v>
      </c>
      <c r="M8" s="38">
        <v>25303.56</v>
      </c>
      <c r="N8" s="38">
        <f t="shared" si="0"/>
        <v>58304992.430000007</v>
      </c>
      <c r="O8" s="35"/>
      <c r="P8" s="5"/>
    </row>
    <row r="9" spans="1:16" ht="29.25" customHeight="1" thickBot="1">
      <c r="A9" s="6" t="s">
        <v>3</v>
      </c>
      <c r="B9" s="39">
        <v>8971653.0999999996</v>
      </c>
      <c r="C9" s="39">
        <v>2142033.35</v>
      </c>
      <c r="D9" s="39">
        <v>450970</v>
      </c>
      <c r="E9" s="39">
        <v>101275.12</v>
      </c>
      <c r="F9" s="39">
        <v>0</v>
      </c>
      <c r="G9" s="39">
        <v>35407.86</v>
      </c>
      <c r="H9" s="39">
        <v>277552.90999999997</v>
      </c>
      <c r="I9" s="39">
        <v>202345.97</v>
      </c>
      <c r="J9" s="39">
        <v>17559.95</v>
      </c>
      <c r="K9" s="39">
        <v>3535660.66</v>
      </c>
      <c r="L9" s="39">
        <v>675527</v>
      </c>
      <c r="M9" s="39">
        <v>8981.43</v>
      </c>
      <c r="N9" s="39">
        <f t="shared" si="0"/>
        <v>16418967.349999998</v>
      </c>
      <c r="O9" s="35"/>
      <c r="P9" s="5"/>
    </row>
    <row r="10" spans="1:16" ht="29.25" customHeight="1" thickBot="1">
      <c r="A10" s="4" t="s">
        <v>33</v>
      </c>
      <c r="B10" s="38">
        <v>2006561.3500000006</v>
      </c>
      <c r="C10" s="38">
        <v>479077.97</v>
      </c>
      <c r="D10" s="38">
        <v>134293.90000000002</v>
      </c>
      <c r="E10" s="38">
        <v>22650.759999999995</v>
      </c>
      <c r="F10" s="38">
        <v>0</v>
      </c>
      <c r="G10" s="38">
        <v>7919.1700000000019</v>
      </c>
      <c r="H10" s="38">
        <v>67086.13</v>
      </c>
      <c r="I10" s="38">
        <v>44682.810000000012</v>
      </c>
      <c r="J10" s="38">
        <v>3927.380000000001</v>
      </c>
      <c r="K10" s="38">
        <v>729413.11999999988</v>
      </c>
      <c r="L10" s="38">
        <v>100001</v>
      </c>
      <c r="M10" s="38">
        <v>2078.5099999999993</v>
      </c>
      <c r="N10" s="38">
        <f t="shared" si="0"/>
        <v>3597692.0999999996</v>
      </c>
      <c r="O10" s="35"/>
      <c r="P10" s="5"/>
    </row>
    <row r="11" spans="1:16" ht="29.25" customHeight="1" thickBot="1">
      <c r="A11" s="6" t="s">
        <v>4</v>
      </c>
      <c r="B11" s="39">
        <v>8006882.3200000003</v>
      </c>
      <c r="C11" s="39">
        <v>1911688.83</v>
      </c>
      <c r="D11" s="39">
        <v>635179.03</v>
      </c>
      <c r="E11" s="39">
        <v>90384.47</v>
      </c>
      <c r="F11" s="39">
        <v>0</v>
      </c>
      <c r="G11" s="39">
        <v>31600.27</v>
      </c>
      <c r="H11" s="39">
        <v>257981.97</v>
      </c>
      <c r="I11" s="39">
        <v>170331.23</v>
      </c>
      <c r="J11" s="39">
        <v>15671.63</v>
      </c>
      <c r="K11" s="39">
        <v>2572791.42</v>
      </c>
      <c r="L11" s="39">
        <v>1115008</v>
      </c>
      <c r="M11" s="39">
        <v>7594.71</v>
      </c>
      <c r="N11" s="39">
        <f t="shared" si="0"/>
        <v>14815113.880000003</v>
      </c>
      <c r="O11" s="35"/>
      <c r="P11" s="5"/>
    </row>
    <row r="12" spans="1:16" ht="29.25" customHeight="1" thickBot="1">
      <c r="A12" s="4" t="s">
        <v>5</v>
      </c>
      <c r="B12" s="38">
        <v>4825278.1500000004</v>
      </c>
      <c r="C12" s="38">
        <v>1152062.68</v>
      </c>
      <c r="D12" s="38">
        <v>344178.51</v>
      </c>
      <c r="E12" s="38">
        <v>54469.41</v>
      </c>
      <c r="F12" s="38">
        <v>0</v>
      </c>
      <c r="G12" s="38">
        <v>19043.63</v>
      </c>
      <c r="H12" s="38">
        <v>165034.97</v>
      </c>
      <c r="I12" s="38">
        <v>90351.3</v>
      </c>
      <c r="J12" s="38">
        <v>9444.3700000000008</v>
      </c>
      <c r="K12" s="38">
        <v>1738172.77</v>
      </c>
      <c r="L12" s="38">
        <v>0</v>
      </c>
      <c r="M12" s="38">
        <v>4969.54</v>
      </c>
      <c r="N12" s="38">
        <f t="shared" si="0"/>
        <v>8403005.3299999982</v>
      </c>
      <c r="O12" s="35"/>
      <c r="P12" s="5"/>
    </row>
    <row r="13" spans="1:16" ht="29.25" customHeight="1" thickBot="1">
      <c r="A13" s="6" t="s">
        <v>6</v>
      </c>
      <c r="B13" s="39">
        <v>6074902.6100000003</v>
      </c>
      <c r="C13" s="39">
        <v>1450417.65</v>
      </c>
      <c r="D13" s="39">
        <v>336042.8</v>
      </c>
      <c r="E13" s="39">
        <v>68575.600000000006</v>
      </c>
      <c r="F13" s="39">
        <v>0</v>
      </c>
      <c r="G13" s="39">
        <v>23975.439999999999</v>
      </c>
      <c r="H13" s="39">
        <v>191994.77</v>
      </c>
      <c r="I13" s="39">
        <v>114477.19</v>
      </c>
      <c r="J13" s="39">
        <v>11890.23</v>
      </c>
      <c r="K13" s="39">
        <v>2314864.12</v>
      </c>
      <c r="L13" s="39">
        <v>3806</v>
      </c>
      <c r="M13" s="39">
        <v>5927.8</v>
      </c>
      <c r="N13" s="39">
        <f t="shared" si="0"/>
        <v>10596874.210000001</v>
      </c>
      <c r="O13" s="35"/>
      <c r="P13" s="5"/>
    </row>
    <row r="14" spans="1:16" ht="29.25" customHeight="1" thickBot="1">
      <c r="A14" s="4" t="s">
        <v>7</v>
      </c>
      <c r="B14" s="38">
        <v>5187824.4400000004</v>
      </c>
      <c r="C14" s="38">
        <v>1238622.68</v>
      </c>
      <c r="D14" s="38">
        <v>84153.76</v>
      </c>
      <c r="E14" s="38">
        <v>58561.96</v>
      </c>
      <c r="F14" s="38">
        <v>0</v>
      </c>
      <c r="G14" s="38">
        <v>20474.46</v>
      </c>
      <c r="H14" s="38">
        <v>172404.02</v>
      </c>
      <c r="I14" s="38">
        <v>24532.75</v>
      </c>
      <c r="J14" s="38">
        <v>10153.969999999999</v>
      </c>
      <c r="K14" s="38">
        <v>2183220.58</v>
      </c>
      <c r="L14" s="38">
        <v>897187</v>
      </c>
      <c r="M14" s="38">
        <v>2791.67</v>
      </c>
      <c r="N14" s="38">
        <f t="shared" si="0"/>
        <v>9879927.2899999991</v>
      </c>
      <c r="O14" s="35"/>
      <c r="P14" s="5"/>
    </row>
    <row r="15" spans="1:16" ht="29.25" customHeight="1" thickBot="1">
      <c r="A15" s="6" t="s">
        <v>34</v>
      </c>
      <c r="B15" s="39">
        <v>1755652.7800000012</v>
      </c>
      <c r="C15" s="39">
        <v>419172.12000000011</v>
      </c>
      <c r="D15" s="39">
        <v>88249.819999999949</v>
      </c>
      <c r="E15" s="39">
        <v>19818.419999999998</v>
      </c>
      <c r="F15" s="39">
        <v>0</v>
      </c>
      <c r="G15" s="39">
        <v>6928.93</v>
      </c>
      <c r="H15" s="39">
        <v>54314.020000000019</v>
      </c>
      <c r="I15" s="39">
        <v>39596.859999999986</v>
      </c>
      <c r="J15" s="39">
        <v>3436.2900000000009</v>
      </c>
      <c r="K15" s="39">
        <v>691889.47999999952</v>
      </c>
      <c r="L15" s="39">
        <v>58318</v>
      </c>
      <c r="M15" s="39">
        <v>1757.5699999999997</v>
      </c>
      <c r="N15" s="39">
        <f t="shared" si="0"/>
        <v>3139134.2900000005</v>
      </c>
      <c r="O15" s="35"/>
      <c r="P15" s="5"/>
    </row>
    <row r="16" spans="1:16" ht="29.25" customHeight="1" thickBot="1">
      <c r="A16" s="4" t="s">
        <v>8</v>
      </c>
      <c r="B16" s="38">
        <v>3774883.06</v>
      </c>
      <c r="C16" s="38">
        <v>901274.86</v>
      </c>
      <c r="D16" s="38">
        <v>94178.09</v>
      </c>
      <c r="E16" s="38">
        <v>42612.19</v>
      </c>
      <c r="F16" s="38">
        <v>0</v>
      </c>
      <c r="G16" s="38">
        <v>14898.1</v>
      </c>
      <c r="H16" s="38">
        <v>128759.81</v>
      </c>
      <c r="I16" s="38">
        <v>31186.1</v>
      </c>
      <c r="J16" s="38">
        <v>7388.47</v>
      </c>
      <c r="K16" s="38">
        <v>1300863.71</v>
      </c>
      <c r="L16" s="38">
        <v>0</v>
      </c>
      <c r="M16" s="38">
        <v>3051.22</v>
      </c>
      <c r="N16" s="38">
        <f t="shared" si="0"/>
        <v>6299095.6099999985</v>
      </c>
      <c r="O16" s="35"/>
      <c r="P16" s="5"/>
    </row>
    <row r="17" spans="1:38" s="9" customFormat="1" ht="42.75" customHeight="1" thickBot="1">
      <c r="A17" s="7" t="s">
        <v>11</v>
      </c>
      <c r="B17" s="40">
        <f>SUM(B4:B16)</f>
        <v>120004168.31999998</v>
      </c>
      <c r="C17" s="40">
        <f>SUM(C4:C16)</f>
        <v>28651679.739999998</v>
      </c>
      <c r="D17" s="40">
        <f>SUM(D4:D16)</f>
        <v>7526355.0600000005</v>
      </c>
      <c r="E17" s="40">
        <f t="shared" ref="E17:L17" si="1">SUM(E4:E16)</f>
        <v>1354648.5999999999</v>
      </c>
      <c r="F17" s="40">
        <f t="shared" si="1"/>
        <v>0</v>
      </c>
      <c r="G17" s="40">
        <f t="shared" si="1"/>
        <v>473613</v>
      </c>
      <c r="H17" s="40">
        <f t="shared" si="1"/>
        <v>3613693.4400000004</v>
      </c>
      <c r="I17" s="40">
        <f t="shared" si="1"/>
        <v>2825726</v>
      </c>
      <c r="J17" s="40">
        <f t="shared" si="1"/>
        <v>234880.60000000003</v>
      </c>
      <c r="K17" s="40">
        <f t="shared" si="1"/>
        <v>39924962.159999996</v>
      </c>
      <c r="L17" s="40">
        <f t="shared" si="1"/>
        <v>19499271</v>
      </c>
      <c r="M17" s="40">
        <f>SUM(M4:M16)</f>
        <v>108776.59999999998</v>
      </c>
      <c r="N17" s="40">
        <f>SUM(N4:N16)</f>
        <v>224217774.51999992</v>
      </c>
      <c r="O17" s="35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</row>
    <row r="18" spans="1:38" ht="27" customHeight="1">
      <c r="A18" s="59" t="s">
        <v>35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31"/>
      <c r="M18" s="46"/>
      <c r="N18" s="48"/>
    </row>
    <row r="19" spans="1:38" s="44" customFormat="1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50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</row>
    <row r="20" spans="1:38" s="10" customFormat="1" ht="24.75" customHeight="1">
      <c r="A20" s="54" t="s">
        <v>37</v>
      </c>
      <c r="B20" s="55"/>
      <c r="C20" s="55"/>
      <c r="D20" s="13"/>
      <c r="E20" s="14" t="s">
        <v>16</v>
      </c>
      <c r="F20" s="15"/>
      <c r="G20" s="14" t="s">
        <v>0</v>
      </c>
      <c r="H20" s="16"/>
      <c r="I20" s="16"/>
      <c r="J20" s="17"/>
      <c r="K20" s="17"/>
      <c r="L20" s="17"/>
      <c r="M20" s="17"/>
      <c r="N20" s="17"/>
      <c r="O20" s="34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</row>
    <row r="21" spans="1:38" s="10" customFormat="1" ht="24.75" customHeight="1">
      <c r="A21" s="56" t="s">
        <v>17</v>
      </c>
      <c r="B21" s="56"/>
      <c r="C21" s="56"/>
      <c r="D21" s="18"/>
      <c r="E21" s="41">
        <v>500017368</v>
      </c>
      <c r="F21" s="19" t="s">
        <v>13</v>
      </c>
      <c r="G21" s="41">
        <f>ROUND(E21*0.24,2)</f>
        <v>120004168.31999999</v>
      </c>
      <c r="H21" s="47"/>
      <c r="I21" s="11"/>
      <c r="J21" s="12"/>
      <c r="K21" s="12"/>
      <c r="L21" s="12"/>
      <c r="M21" s="12"/>
      <c r="N21" s="12"/>
      <c r="O21" s="34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  <c r="AL21" s="12"/>
    </row>
    <row r="22" spans="1:38" s="10" customFormat="1" ht="24.75" customHeight="1">
      <c r="A22" s="56" t="s">
        <v>31</v>
      </c>
      <c r="B22" s="56"/>
      <c r="C22" s="56"/>
      <c r="D22" s="18"/>
      <c r="E22" s="41">
        <v>28651679.740000002</v>
      </c>
      <c r="F22" s="19" t="s">
        <v>15</v>
      </c>
      <c r="G22" s="41">
        <f>E22</f>
        <v>28651679.740000002</v>
      </c>
      <c r="H22" s="47"/>
      <c r="I22" s="11"/>
      <c r="J22" s="12"/>
      <c r="K22" s="12"/>
      <c r="L22" s="12"/>
      <c r="M22" s="12"/>
      <c r="N22" s="12"/>
      <c r="O22" s="34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  <c r="AL22" s="12"/>
    </row>
    <row r="23" spans="1:38" s="10" customFormat="1" ht="26.25" customHeight="1">
      <c r="A23" s="56" t="s">
        <v>27</v>
      </c>
      <c r="B23" s="56"/>
      <c r="C23" s="56"/>
      <c r="D23" s="18"/>
      <c r="E23" s="41">
        <v>7526355.0599999996</v>
      </c>
      <c r="F23" s="19" t="s">
        <v>15</v>
      </c>
      <c r="G23" s="41">
        <f>E23</f>
        <v>7526355.0599999996</v>
      </c>
      <c r="H23" s="47"/>
      <c r="I23" s="11"/>
      <c r="J23" s="12"/>
      <c r="K23" s="12"/>
      <c r="L23" s="12"/>
      <c r="M23" s="12"/>
      <c r="N23" s="12"/>
      <c r="O23" s="34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  <c r="AL23" s="12"/>
    </row>
    <row r="24" spans="1:38" s="10" customFormat="1" ht="24" customHeight="1">
      <c r="A24" s="56" t="s">
        <v>23</v>
      </c>
      <c r="B24" s="56"/>
      <c r="C24" s="56"/>
      <c r="D24" s="18"/>
      <c r="E24" s="41">
        <v>6773243</v>
      </c>
      <c r="F24" s="19" t="s">
        <v>14</v>
      </c>
      <c r="G24" s="41">
        <f>ROUND(E24*0.2,2)</f>
        <v>1354648.6</v>
      </c>
      <c r="H24" s="47"/>
      <c r="I24" s="11"/>
      <c r="J24" s="12"/>
      <c r="K24" s="12"/>
      <c r="L24" s="12"/>
      <c r="M24" s="12"/>
      <c r="N24" s="12"/>
      <c r="O24" s="34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</row>
    <row r="25" spans="1:38" s="10" customFormat="1" ht="27" customHeight="1">
      <c r="A25" s="56" t="s">
        <v>19</v>
      </c>
      <c r="B25" s="56"/>
      <c r="C25" s="56"/>
      <c r="D25" s="18"/>
      <c r="E25" s="43">
        <v>0</v>
      </c>
      <c r="F25" s="19" t="s">
        <v>14</v>
      </c>
      <c r="G25" s="41">
        <f>ROUND(E25*0.2,2)</f>
        <v>0</v>
      </c>
      <c r="H25" s="11"/>
      <c r="I25" s="11"/>
      <c r="J25" s="12"/>
      <c r="K25" s="12"/>
      <c r="L25" s="12"/>
      <c r="M25" s="12"/>
      <c r="N25" s="12"/>
      <c r="O25" s="34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  <c r="AL25" s="12"/>
    </row>
    <row r="26" spans="1:38" s="10" customFormat="1" ht="32.25" customHeight="1">
      <c r="A26" s="56" t="s">
        <v>20</v>
      </c>
      <c r="B26" s="56"/>
      <c r="C26" s="56"/>
      <c r="D26" s="18"/>
      <c r="E26" s="41">
        <v>2368065</v>
      </c>
      <c r="F26" s="19" t="s">
        <v>14</v>
      </c>
      <c r="G26" s="41">
        <f>ROUND(E26*0.2,2)</f>
        <v>473613</v>
      </c>
      <c r="H26" s="11"/>
      <c r="I26" s="11"/>
      <c r="J26" s="12"/>
      <c r="K26" s="12"/>
      <c r="L26" s="12"/>
      <c r="M26" s="12"/>
      <c r="N26" s="12"/>
      <c r="O26" s="34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  <c r="AL26" s="12"/>
    </row>
    <row r="27" spans="1:38" s="10" customFormat="1" ht="32.25" customHeight="1">
      <c r="A27" s="56" t="s">
        <v>21</v>
      </c>
      <c r="B27" s="56"/>
      <c r="C27" s="56"/>
      <c r="D27" s="18"/>
      <c r="E27" s="41">
        <v>15057056</v>
      </c>
      <c r="F27" s="19" t="s">
        <v>13</v>
      </c>
      <c r="G27" s="41">
        <f>ROUND(E27*0.24,2)</f>
        <v>3613693.44</v>
      </c>
      <c r="H27" s="11"/>
      <c r="I27" s="11"/>
      <c r="J27" s="12"/>
      <c r="K27" s="12"/>
      <c r="L27" s="12"/>
      <c r="M27" s="12"/>
      <c r="N27" s="12"/>
      <c r="O27" s="34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  <c r="AL27" s="12"/>
    </row>
    <row r="28" spans="1:38" s="10" customFormat="1" ht="47.25" customHeight="1">
      <c r="A28" s="56" t="s">
        <v>24</v>
      </c>
      <c r="B28" s="56"/>
      <c r="C28" s="56"/>
      <c r="D28" s="18"/>
      <c r="E28" s="41">
        <v>14128630</v>
      </c>
      <c r="F28" s="19" t="s">
        <v>14</v>
      </c>
      <c r="G28" s="41">
        <f>ROUND(E28*0.2,2)</f>
        <v>2825726</v>
      </c>
      <c r="H28" s="11"/>
      <c r="I28" s="11"/>
      <c r="J28" s="12"/>
      <c r="K28" s="12"/>
      <c r="L28" s="12"/>
      <c r="M28" s="12"/>
      <c r="N28" s="12"/>
      <c r="O28" s="34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</row>
    <row r="29" spans="1:38" s="10" customFormat="1" ht="47.25" customHeight="1">
      <c r="A29" s="56" t="s">
        <v>25</v>
      </c>
      <c r="B29" s="56"/>
      <c r="C29" s="56"/>
      <c r="D29" s="18"/>
      <c r="E29" s="41">
        <v>1174403</v>
      </c>
      <c r="F29" s="19" t="s">
        <v>14</v>
      </c>
      <c r="G29" s="41">
        <f>ROUND(E29*0.2,2)</f>
        <v>234880.6</v>
      </c>
      <c r="H29" s="11"/>
      <c r="I29" s="11"/>
      <c r="J29" s="12"/>
      <c r="K29" s="12"/>
      <c r="L29" s="12"/>
      <c r="M29" s="12"/>
      <c r="N29" s="12"/>
      <c r="O29" s="34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</row>
    <row r="30" spans="1:38" s="10" customFormat="1" ht="29.25" customHeight="1">
      <c r="A30" s="56" t="s">
        <v>22</v>
      </c>
      <c r="B30" s="56"/>
      <c r="C30" s="56"/>
      <c r="D30" s="18"/>
      <c r="E30" s="41">
        <v>166354009</v>
      </c>
      <c r="F30" s="19" t="s">
        <v>13</v>
      </c>
      <c r="G30" s="41">
        <f>ROUND(E30*0.24,2)</f>
        <v>39924962.159999996</v>
      </c>
      <c r="H30" s="11"/>
      <c r="I30" s="11"/>
      <c r="J30" s="12"/>
      <c r="K30" s="12"/>
      <c r="L30" s="12"/>
      <c r="M30" s="12"/>
      <c r="N30" s="12"/>
      <c r="O30" s="34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</row>
    <row r="31" spans="1:38" s="10" customFormat="1" ht="25.5">
      <c r="A31" s="32" t="s">
        <v>30</v>
      </c>
      <c r="B31" s="32"/>
      <c r="C31" s="32"/>
      <c r="D31" s="33"/>
      <c r="E31" s="41">
        <v>75605696</v>
      </c>
      <c r="F31" s="19"/>
      <c r="G31" s="41">
        <v>19499271</v>
      </c>
      <c r="H31" s="11"/>
      <c r="I31" s="11"/>
      <c r="J31" s="12"/>
      <c r="K31" s="12"/>
      <c r="L31" s="12"/>
      <c r="M31" s="12"/>
      <c r="N31" s="12"/>
      <c r="O31" s="34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</row>
    <row r="32" spans="1:38" s="10" customFormat="1" ht="40.5" customHeight="1">
      <c r="A32" s="56" t="str">
        <f>+M2</f>
        <v>ART. 126 de la LISR  (Enajenación de Bienes)</v>
      </c>
      <c r="B32" s="56"/>
      <c r="C32" s="56"/>
      <c r="D32" s="45"/>
      <c r="E32" s="41">
        <v>543883</v>
      </c>
      <c r="F32" s="19" t="s">
        <v>14</v>
      </c>
      <c r="G32" s="41">
        <f>ROUND(E32*0.2,2)</f>
        <v>108776.6</v>
      </c>
      <c r="H32" s="11"/>
      <c r="I32" s="11"/>
      <c r="J32" s="12"/>
      <c r="K32" s="12"/>
      <c r="L32" s="12"/>
      <c r="M32" s="12"/>
      <c r="N32" s="12"/>
      <c r="O32" s="34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</row>
    <row r="33" spans="1:15" ht="27" thickBot="1">
      <c r="A33" s="53" t="s">
        <v>11</v>
      </c>
      <c r="B33" s="53"/>
      <c r="C33" s="53"/>
      <c r="D33" s="20"/>
      <c r="E33" s="42">
        <f>SUM(E21:E32)</f>
        <v>818200387.79999995</v>
      </c>
      <c r="F33" s="21"/>
      <c r="G33" s="42">
        <f>SUM(G21:G32)</f>
        <v>224217774.51999998</v>
      </c>
      <c r="H33" s="51"/>
      <c r="I33" s="51"/>
      <c r="J33" s="12"/>
      <c r="K33" s="12"/>
      <c r="L33" s="12"/>
      <c r="M33" s="12"/>
      <c r="N33" s="12"/>
    </row>
    <row r="34" spans="1:15" ht="26.25" thickTop="1">
      <c r="A34" s="11"/>
      <c r="B34" s="11"/>
      <c r="C34" s="11"/>
      <c r="D34" s="11"/>
      <c r="E34" s="36"/>
      <c r="F34" s="11"/>
      <c r="G34" s="49"/>
      <c r="H34" s="11"/>
      <c r="I34" s="11"/>
      <c r="J34" s="12"/>
      <c r="K34" s="12"/>
      <c r="L34" s="12"/>
      <c r="M34" s="12"/>
      <c r="N34" s="12"/>
    </row>
    <row r="35" spans="1:15" ht="25.5">
      <c r="A35" s="22"/>
      <c r="B35" s="22"/>
      <c r="C35" s="22"/>
      <c r="D35" s="22"/>
      <c r="E35" s="22"/>
      <c r="F35" s="22"/>
      <c r="G35" s="41"/>
      <c r="H35" s="22"/>
      <c r="I35" s="22"/>
    </row>
    <row r="36" spans="1:15">
      <c r="A36" s="22"/>
      <c r="B36" s="22"/>
      <c r="C36" s="22"/>
      <c r="D36" s="22"/>
      <c r="E36" s="22"/>
      <c r="F36" s="22"/>
      <c r="G36" s="22"/>
      <c r="H36" s="22"/>
      <c r="I36" s="22"/>
    </row>
    <row r="37" spans="1:15" s="1" customFormat="1">
      <c r="A37" s="62"/>
      <c r="B37" s="62"/>
      <c r="C37" s="62"/>
      <c r="D37" s="23"/>
      <c r="E37" s="24"/>
      <c r="F37" s="25"/>
      <c r="G37" s="24"/>
      <c r="H37" s="24"/>
      <c r="I37" s="25"/>
      <c r="J37" s="24"/>
      <c r="O37" s="34"/>
    </row>
    <row r="38" spans="1:15" s="1" customFormat="1">
      <c r="A38" s="62"/>
      <c r="B38" s="62"/>
      <c r="C38" s="62"/>
      <c r="D38" s="23"/>
      <c r="E38" s="24"/>
      <c r="F38" s="25"/>
      <c r="G38" s="24"/>
      <c r="H38" s="24"/>
      <c r="I38" s="25"/>
      <c r="J38" s="24"/>
      <c r="O38" s="34"/>
    </row>
    <row r="39" spans="1:15" s="1" customFormat="1">
      <c r="A39" s="62"/>
      <c r="B39" s="62"/>
      <c r="C39" s="62"/>
      <c r="D39" s="23"/>
      <c r="E39" s="24"/>
      <c r="F39" s="25"/>
      <c r="G39" s="24"/>
      <c r="H39" s="24"/>
      <c r="I39" s="25"/>
      <c r="J39" s="24"/>
      <c r="O39" s="34"/>
    </row>
    <row r="40" spans="1:15" s="1" customFormat="1">
      <c r="A40" s="62"/>
      <c r="B40" s="62"/>
      <c r="C40" s="62"/>
      <c r="D40" s="23"/>
      <c r="E40" s="24"/>
      <c r="F40" s="25"/>
      <c r="G40" s="24"/>
      <c r="H40" s="24"/>
      <c r="I40" s="25"/>
      <c r="J40" s="24"/>
      <c r="O40" s="34"/>
    </row>
    <row r="41" spans="1:15" s="1" customFormat="1">
      <c r="A41" s="62"/>
      <c r="B41" s="62"/>
      <c r="C41" s="62"/>
      <c r="D41" s="23"/>
      <c r="E41" s="24"/>
      <c r="F41" s="25"/>
      <c r="G41" s="24"/>
      <c r="H41" s="24"/>
      <c r="I41" s="25"/>
      <c r="J41" s="24"/>
      <c r="O41" s="34"/>
    </row>
    <row r="42" spans="1:15" s="1" customFormat="1">
      <c r="A42" s="62"/>
      <c r="B42" s="62"/>
      <c r="C42" s="62"/>
      <c r="D42" s="23"/>
      <c r="E42" s="24"/>
      <c r="F42" s="25"/>
      <c r="G42" s="24"/>
      <c r="H42" s="24"/>
      <c r="I42" s="25"/>
      <c r="J42" s="24"/>
      <c r="O42" s="34"/>
    </row>
    <row r="43" spans="1:15" s="1" customFormat="1">
      <c r="A43" s="62"/>
      <c r="B43" s="62"/>
      <c r="C43" s="62"/>
      <c r="D43" s="23"/>
      <c r="E43" s="24"/>
      <c r="F43" s="25"/>
      <c r="G43" s="24"/>
      <c r="H43" s="24"/>
      <c r="I43" s="25"/>
      <c r="J43" s="24"/>
      <c r="O43" s="34"/>
    </row>
    <row r="44" spans="1:15" s="1" customFormat="1">
      <c r="A44" s="62"/>
      <c r="B44" s="62"/>
      <c r="C44" s="62"/>
      <c r="D44" s="23"/>
      <c r="E44" s="24"/>
      <c r="F44" s="25"/>
      <c r="G44" s="24"/>
      <c r="H44" s="24"/>
      <c r="I44" s="25"/>
      <c r="J44" s="24"/>
      <c r="O44" s="34"/>
    </row>
    <row r="45" spans="1:15" s="1" customFormat="1">
      <c r="A45" s="62"/>
      <c r="B45" s="62"/>
      <c r="C45" s="62"/>
      <c r="D45" s="26"/>
      <c r="E45" s="24"/>
      <c r="F45" s="25"/>
      <c r="G45" s="24"/>
      <c r="H45" s="24"/>
      <c r="I45" s="25"/>
      <c r="J45" s="24"/>
      <c r="O45" s="34"/>
    </row>
    <row r="46" spans="1:15" s="1" customFormat="1">
      <c r="A46" s="62"/>
      <c r="B46" s="62"/>
      <c r="C46" s="62"/>
      <c r="D46" s="23"/>
      <c r="E46" s="24"/>
      <c r="F46" s="25"/>
      <c r="G46" s="24"/>
      <c r="H46" s="24"/>
      <c r="I46" s="25"/>
      <c r="J46" s="24"/>
      <c r="O46" s="34"/>
    </row>
    <row r="47" spans="1:15">
      <c r="A47" s="22"/>
      <c r="B47" s="22"/>
      <c r="C47" s="22"/>
      <c r="D47" s="27"/>
      <c r="E47" s="27"/>
      <c r="F47" s="27"/>
      <c r="G47" s="27"/>
      <c r="H47" s="27"/>
      <c r="I47" s="27"/>
      <c r="J47" s="27"/>
    </row>
    <row r="48" spans="1:15">
      <c r="A48" s="22"/>
      <c r="B48" s="22"/>
      <c r="C48" s="22"/>
      <c r="D48" s="28"/>
      <c r="E48" s="28"/>
      <c r="F48" s="24"/>
      <c r="G48" s="24"/>
      <c r="H48" s="24"/>
      <c r="I48" s="25"/>
    </row>
    <row r="49" spans="4:9">
      <c r="D49" s="29"/>
      <c r="E49" s="29"/>
      <c r="F49" s="29"/>
      <c r="G49" s="29"/>
      <c r="I49" s="30"/>
    </row>
  </sheetData>
  <mergeCells count="38">
    <mergeCell ref="A32:C32"/>
    <mergeCell ref="A42:C42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28:C28"/>
    <mergeCell ref="A29:C29"/>
    <mergeCell ref="N2:N3"/>
    <mergeCell ref="A18:K18"/>
    <mergeCell ref="L2:L3"/>
    <mergeCell ref="H2:H3"/>
    <mergeCell ref="I2:I3"/>
    <mergeCell ref="A27:C27"/>
    <mergeCell ref="K2:K3"/>
    <mergeCell ref="C2:D2"/>
    <mergeCell ref="M2:M3"/>
    <mergeCell ref="A1:N1"/>
    <mergeCell ref="A33:C33"/>
    <mergeCell ref="A20:C20"/>
    <mergeCell ref="A21:C21"/>
    <mergeCell ref="A22:C22"/>
    <mergeCell ref="A24:C24"/>
    <mergeCell ref="A25:C25"/>
    <mergeCell ref="A23:C23"/>
    <mergeCell ref="A2:A3"/>
    <mergeCell ref="B2:B3"/>
    <mergeCell ref="E2:E3"/>
    <mergeCell ref="F2:F3"/>
    <mergeCell ref="G2:G3"/>
    <mergeCell ref="J2:J3"/>
    <mergeCell ref="A26:C26"/>
    <mergeCell ref="A30:C30"/>
  </mergeCells>
  <printOptions horizontalCentered="1"/>
  <pageMargins left="0.7" right="0.7" top="0.75" bottom="0.75" header="0.3" footer="0.3"/>
  <pageSetup scale="28" orientation="landscape" r:id="rId1"/>
  <ignoredErrors>
    <ignoredError sqref="G27" formula="1"/>
    <ignoredError sqref="C17:D17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PARTICIPACIONES</cp:lastModifiedBy>
  <cp:lastPrinted>2021-12-02T21:19:39Z</cp:lastPrinted>
  <dcterms:created xsi:type="dcterms:W3CDTF">2008-01-30T14:54:54Z</dcterms:created>
  <dcterms:modified xsi:type="dcterms:W3CDTF">2022-02-02T15:55:38Z</dcterms:modified>
</cp:coreProperties>
</file>