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esktop\CALCULOS DE PARTICIPACIONES FEDERALES\CALCULO DE PARTICIPACIONES 2022\abril\"/>
    </mc:Choice>
  </mc:AlternateContent>
  <xr:revisionPtr revIDLastSave="0" documentId="13_ncr:1_{C1996ADB-601E-49F2-89FA-F3E4DB92FE4E}" xr6:coauthVersionLast="47" xr6:coauthVersionMax="47" xr10:uidLastSave="{00000000-0000-0000-0000-000000000000}"/>
  <bookViews>
    <workbookView xWindow="-120" yWindow="-120" windowWidth="29040" windowHeight="15840" tabRatio="865" xr2:uid="{00000000-000D-0000-FFFF-FFFF00000000}"/>
  </bookViews>
  <sheets>
    <sheet name="PORTAL SEFIN (2)" sheetId="34" r:id="rId1"/>
  </sheets>
  <definedNames>
    <definedName name="_xlnm.Print_Area" localSheetId="0">'PORTAL SEFIN (2)'!$A$1:$N$35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34" l="1"/>
  <c r="G33" i="34" l="1"/>
  <c r="A33" i="34"/>
  <c r="G31" i="34"/>
  <c r="G30" i="34"/>
  <c r="G29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C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4" i="34"/>
  <c r="N17" i="34" l="1"/>
  <c r="E34" i="34"/>
  <c r="G22" i="34"/>
  <c r="G34" i="34"/>
</calcChain>
</file>

<file path=xl/sharedStrings.xml><?xml version="1.0" encoding="utf-8"?>
<sst xmlns="http://schemas.openxmlformats.org/spreadsheetml/2006/main" count="57" uniqueCount="40">
  <si>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</si>
  <si>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</si>
  <si>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</si>
  <si>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</si>
  <si>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</si>
  <si>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</si>
  <si>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</si>
  <si>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</si>
  <si>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</si>
  <si>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</si>
  <si>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</si>
  <si>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</si>
  <si>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</si>
  <si>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</si>
  <si>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</si>
  <si>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</si>
  <si>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</si>
  <si>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</si>
  <si>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</si>
  <si>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</si>
  <si>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</si>
  <si>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</si>
  <si>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</si>
  <si>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</si>
  <si>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</si>
  <si>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</si>
  <si>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</si>
  <si>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</si>
  <si>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</si>
  <si>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</si>
  <si>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</si>
  <si>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</si>
  <si>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t>ART. 126 de la LISR  (Enajenación de Bienes)</t>
  </si>
  <si>
    <t>DZITBALCHE</t>
  </si>
  <si>
    <t>SEYBAPLAYA</t>
  </si>
  <si>
    <t>ABRIL 2022</t>
  </si>
  <si>
    <t>PARTICIPACIONES A MUNICIPIOS ABRIL 2022</t>
  </si>
  <si>
    <r>
      <t xml:space="preserve">Fondo de Fiscalización y Recaudación </t>
    </r>
    <r>
      <rPr>
        <b/>
        <sz val="14"/>
        <rFont val="Arial"/>
        <family val="2"/>
      </rPr>
      <t>/1</t>
    </r>
  </si>
  <si>
    <t>Ajuste Correctivo del 4° Ajuste Trimestral 2021</t>
  </si>
  <si>
    <r>
      <t xml:space="preserve">  /1 Se aplica Ajuste Correctivo del 4° Ajuste Trimestral 2021; quedando pendiente de aplicar</t>
    </r>
    <r>
      <rPr>
        <b/>
        <sz val="14"/>
        <color rgb="FFFF0000"/>
        <rFont val="Arial"/>
        <family val="2"/>
      </rPr>
      <t xml:space="preserve"> -7,227,386.88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</si>
</sst>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20"/>
      <color rgb="FFFF0000"/>
      <name val="Arial"/>
      <family val="2"/>
    </font>
    <font>
      <b/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4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7" fillId="2" borderId="2" xfId="1" applyNumberFormat="1" applyFont="1" applyFill="1" applyBorder="1" applyAlignment="1">
      <alignment horizontal="right" vertical="center"/>
    </xf>
    <xf numFmtId="3" fontId="37" fillId="3" borderId="2" xfId="1" applyNumberFormat="1" applyFont="1" applyFill="1" applyBorder="1" applyAlignment="1">
      <alignment horizontal="right" vertical="center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44" fontId="27" fillId="2" borderId="0" xfId="47" applyNumberFormat="1" applyFont="1" applyFill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>
      <alignment horizontal="left" vertical="center"/>
    </xf>
    <xf numFmtId="0" fontId="26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168" fontId="37" fillId="2" borderId="2" xfId="1" applyNumberFormat="1" applyFont="1" applyFill="1" applyBorder="1" applyAlignment="1">
      <alignment horizontal="right" vertical="center"/>
    </xf>
    <xf numFmtId="168" fontId="37" fillId="3" borderId="2" xfId="1" applyNumberFormat="1" applyFont="1" applyFill="1" applyBorder="1" applyAlignment="1">
      <alignment horizontal="right" vertical="center"/>
    </xf>
    <xf numFmtId="168" fontId="29" fillId="5" borderId="2" xfId="1" applyNumberFormat="1" applyFont="1" applyFill="1" applyBorder="1" applyAlignment="1">
      <alignment horizontal="right" vertical="center"/>
    </xf>
    <xf numFmtId="168" fontId="38" fillId="2" borderId="0" xfId="60" applyNumberFormat="1" applyFont="1" applyFill="1" applyBorder="1" applyAlignment="1">
      <alignment vertical="center"/>
    </xf>
    <xf numFmtId="166" fontId="37" fillId="2" borderId="2" xfId="25" applyNumberFormat="1" applyFont="1" applyFill="1" applyBorder="1" applyAlignment="1">
      <alignment horizontal="right" vertical="center"/>
    </xf>
    <xf numFmtId="166" fontId="37" fillId="3" borderId="2" xfId="25" applyNumberFormat="1" applyFont="1" applyFill="1" applyBorder="1" applyAlignment="1">
      <alignment horizontal="right" vertical="center"/>
    </xf>
    <xf numFmtId="166" fontId="29" fillId="5" borderId="2" xfId="25" applyNumberFormat="1" applyFont="1" applyFill="1" applyBorder="1" applyAlignment="1">
      <alignment horizontal="right" vertical="center"/>
    </xf>
    <xf numFmtId="0" fontId="26" fillId="2" borderId="0" xfId="1" applyFont="1" applyFill="1" applyBorder="1" applyAlignment="1" applyProtection="1">
      <alignment horizontal="left" vertical="center" wrapText="1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0439400" y="133635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0439400" y="133635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0439400" y="1457325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0439400" y="14573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0439400" y="14573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0439400" y="14573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0439400" y="14573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0439400" y="14573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0439400" y="14573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0439400" y="133635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29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2639675" y="12782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29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2639675" y="12763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32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0439400" y="14058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32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2639675" y="14077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50"/>
  <sheetViews>
    <sheetView tabSelected="1" zoomScale="40" zoomScaleNormal="40" zoomScaleSheetLayoutView="40" workbookViewId="0">
      <selection activeCell="H34" sqref="H34"/>
    </sheetView>
  </sheetViews>
  <sheetFormatPr baseColWidth="10" defaultRowHeight="14.25"/>
  <cols>
    <col min="1" max="1" width="36.140625" style="1" customWidth="1"/>
    <col min="2" max="2" width="29.5703125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2" width="28.7109375" style="1" customWidth="1"/>
    <col min="13" max="13" width="25.85546875" style="1" customWidth="1"/>
    <col min="14" max="14" width="31" style="1" customWidth="1"/>
    <col min="15" max="34" width="11.42578125" style="1"/>
    <col min="35" max="16384" width="11.42578125" style="2"/>
  </cols>
  <sheetData>
    <row r="1" spans="1:14" ht="151.5" customHeight="1" thickBot="1">
      <c r="A1" s="58" t="s">
        <v>36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s="3" customFormat="1" ht="63.75" customHeight="1" thickBot="1">
      <c r="A2" s="59" t="s">
        <v>28</v>
      </c>
      <c r="B2" s="59" t="s">
        <v>29</v>
      </c>
      <c r="C2" s="59" t="s">
        <v>18</v>
      </c>
      <c r="D2" s="59"/>
      <c r="E2" s="59" t="s">
        <v>23</v>
      </c>
      <c r="F2" s="59" t="s">
        <v>19</v>
      </c>
      <c r="G2" s="59" t="s">
        <v>20</v>
      </c>
      <c r="H2" s="59" t="s">
        <v>37</v>
      </c>
      <c r="I2" s="59" t="s">
        <v>24</v>
      </c>
      <c r="J2" s="59" t="s">
        <v>25</v>
      </c>
      <c r="K2" s="59" t="s">
        <v>22</v>
      </c>
      <c r="L2" s="60" t="s">
        <v>30</v>
      </c>
      <c r="M2" s="60" t="s">
        <v>32</v>
      </c>
      <c r="N2" s="62" t="s">
        <v>26</v>
      </c>
    </row>
    <row r="3" spans="1:14" s="3" customFormat="1" ht="43.5" customHeight="1" thickBot="1">
      <c r="A3" s="59"/>
      <c r="B3" s="59"/>
      <c r="C3" s="30">
        <v>0.7</v>
      </c>
      <c r="D3" s="30">
        <v>0.3</v>
      </c>
      <c r="E3" s="59"/>
      <c r="F3" s="59"/>
      <c r="G3" s="59"/>
      <c r="H3" s="59"/>
      <c r="I3" s="59"/>
      <c r="J3" s="59"/>
      <c r="K3" s="59"/>
      <c r="L3" s="61"/>
      <c r="M3" s="61"/>
      <c r="N3" s="62"/>
    </row>
    <row r="4" spans="1:14" ht="29.25" customHeight="1" thickBot="1">
      <c r="A4" s="4" t="s">
        <v>9</v>
      </c>
      <c r="B4" s="50">
        <v>5937358.6699999999</v>
      </c>
      <c r="C4" s="50">
        <v>1342828.11</v>
      </c>
      <c r="D4" s="50">
        <v>349112.23</v>
      </c>
      <c r="E4" s="50">
        <v>50336.59</v>
      </c>
      <c r="F4" s="31">
        <v>0</v>
      </c>
      <c r="G4" s="31">
        <v>20033.62</v>
      </c>
      <c r="H4" s="31">
        <v>0</v>
      </c>
      <c r="I4" s="31">
        <v>98164.05</v>
      </c>
      <c r="J4" s="31">
        <v>9478.66</v>
      </c>
      <c r="K4" s="31">
        <v>1666036.06</v>
      </c>
      <c r="L4" s="31">
        <v>1723044</v>
      </c>
      <c r="M4" s="46">
        <v>1726.64</v>
      </c>
      <c r="N4" s="31">
        <f>SUM(B4:M4)</f>
        <v>11198118.630000001</v>
      </c>
    </row>
    <row r="5" spans="1:14" ht="29.25" customHeight="1" thickBot="1">
      <c r="A5" s="5" t="s">
        <v>1</v>
      </c>
      <c r="B5" s="51">
        <v>6672530.5700000003</v>
      </c>
      <c r="C5" s="51">
        <v>1509098.93</v>
      </c>
      <c r="D5" s="51">
        <v>611383.61</v>
      </c>
      <c r="E5" s="51">
        <v>56569.34</v>
      </c>
      <c r="F5" s="32">
        <v>0</v>
      </c>
      <c r="G5" s="32">
        <v>22514.21</v>
      </c>
      <c r="H5" s="32">
        <v>0</v>
      </c>
      <c r="I5" s="32">
        <v>138547.59</v>
      </c>
      <c r="J5" s="32">
        <v>10652.32</v>
      </c>
      <c r="K5" s="32">
        <v>1676871.05</v>
      </c>
      <c r="L5" s="32">
        <v>7542</v>
      </c>
      <c r="M5" s="47">
        <v>1901.35</v>
      </c>
      <c r="N5" s="32">
        <f t="shared" ref="N5:N16" si="0">SUM(B5:M5)</f>
        <v>10707610.970000001</v>
      </c>
    </row>
    <row r="6" spans="1:14" ht="29.25" customHeight="1" thickBot="1">
      <c r="A6" s="4" t="s">
        <v>2</v>
      </c>
      <c r="B6" s="50">
        <v>44683472.740000002</v>
      </c>
      <c r="C6" s="50">
        <v>10105878.16</v>
      </c>
      <c r="D6" s="50">
        <v>4120156.41</v>
      </c>
      <c r="E6" s="50">
        <v>378823.98</v>
      </c>
      <c r="F6" s="31">
        <v>0</v>
      </c>
      <c r="G6" s="31">
        <v>150769.34</v>
      </c>
      <c r="H6" s="31">
        <v>0</v>
      </c>
      <c r="I6" s="31">
        <v>1115227.17</v>
      </c>
      <c r="J6" s="31">
        <v>71334.69</v>
      </c>
      <c r="K6" s="31">
        <v>7621992.79</v>
      </c>
      <c r="L6" s="31">
        <v>3732946</v>
      </c>
      <c r="M6" s="46">
        <v>10304.19</v>
      </c>
      <c r="N6" s="31">
        <f t="shared" si="0"/>
        <v>71990905.469999999</v>
      </c>
    </row>
    <row r="7" spans="1:14" ht="29.25" customHeight="1" thickBot="1">
      <c r="A7" s="5" t="s">
        <v>10</v>
      </c>
      <c r="B7" s="51">
        <v>8116033.8300000001</v>
      </c>
      <c r="C7" s="51">
        <v>1835570.16</v>
      </c>
      <c r="D7" s="51">
        <v>711207.23</v>
      </c>
      <c r="E7" s="51">
        <v>68807.28</v>
      </c>
      <c r="F7" s="32">
        <v>0</v>
      </c>
      <c r="G7" s="32">
        <v>27384.82</v>
      </c>
      <c r="H7" s="32">
        <v>0</v>
      </c>
      <c r="I7" s="32">
        <v>153743.88</v>
      </c>
      <c r="J7" s="32">
        <v>12956.8</v>
      </c>
      <c r="K7" s="32">
        <v>2075093.34</v>
      </c>
      <c r="L7" s="32">
        <v>803549</v>
      </c>
      <c r="M7" s="47">
        <v>2223.5500000000002</v>
      </c>
      <c r="N7" s="32">
        <f t="shared" si="0"/>
        <v>13806569.890000002</v>
      </c>
    </row>
    <row r="8" spans="1:14" ht="29.25" customHeight="1" thickBot="1">
      <c r="A8" s="4" t="s">
        <v>12</v>
      </c>
      <c r="B8" s="50">
        <v>41468698.890000001</v>
      </c>
      <c r="C8" s="50">
        <v>9378805.9100000001</v>
      </c>
      <c r="D8" s="50">
        <v>3510494.17</v>
      </c>
      <c r="E8" s="50">
        <v>351569.3</v>
      </c>
      <c r="F8" s="31">
        <v>0</v>
      </c>
      <c r="G8" s="31">
        <v>139922.17000000001</v>
      </c>
      <c r="H8" s="31">
        <v>0</v>
      </c>
      <c r="I8" s="31">
        <v>986715.98</v>
      </c>
      <c r="J8" s="31">
        <v>66202.48</v>
      </c>
      <c r="K8" s="31">
        <v>7719685.04</v>
      </c>
      <c r="L8" s="31">
        <v>5933333</v>
      </c>
      <c r="M8" s="46">
        <v>8825.4</v>
      </c>
      <c r="N8" s="31">
        <f t="shared" si="0"/>
        <v>69564252.340000004</v>
      </c>
    </row>
    <row r="9" spans="1:14" ht="29.25" customHeight="1" thickBot="1">
      <c r="A9" s="5" t="s">
        <v>3</v>
      </c>
      <c r="B9" s="51">
        <v>11296420.83</v>
      </c>
      <c r="C9" s="51">
        <v>2554865.27</v>
      </c>
      <c r="D9" s="51">
        <v>782794.74</v>
      </c>
      <c r="E9" s="51">
        <v>95770.42</v>
      </c>
      <c r="F9" s="32">
        <v>0</v>
      </c>
      <c r="G9" s="32">
        <v>38115.97</v>
      </c>
      <c r="H9" s="32">
        <v>0</v>
      </c>
      <c r="I9" s="32">
        <v>239219.06</v>
      </c>
      <c r="J9" s="32">
        <v>18034.11</v>
      </c>
      <c r="K9" s="32">
        <v>3130057.24</v>
      </c>
      <c r="L9" s="32">
        <v>2672072</v>
      </c>
      <c r="M9" s="47">
        <v>3132.55</v>
      </c>
      <c r="N9" s="32">
        <f t="shared" si="0"/>
        <v>20830482.190000001</v>
      </c>
    </row>
    <row r="10" spans="1:14" ht="29.25" customHeight="1" thickBot="1">
      <c r="A10" s="4" t="s">
        <v>33</v>
      </c>
      <c r="B10" s="50">
        <v>2544094.84</v>
      </c>
      <c r="C10" s="50">
        <v>575387.52</v>
      </c>
      <c r="D10" s="50">
        <v>233107.65000000002</v>
      </c>
      <c r="E10" s="50">
        <v>21568.699999999997</v>
      </c>
      <c r="F10" s="31">
        <v>0</v>
      </c>
      <c r="G10" s="31">
        <v>8584.1900000000023</v>
      </c>
      <c r="H10" s="31">
        <v>0</v>
      </c>
      <c r="I10" s="31">
        <v>52825.26999999999</v>
      </c>
      <c r="J10" s="31">
        <v>4061.51</v>
      </c>
      <c r="K10" s="31">
        <v>639355.47999999975</v>
      </c>
      <c r="L10" s="31">
        <v>340176</v>
      </c>
      <c r="M10" s="46">
        <v>724.95</v>
      </c>
      <c r="N10" s="31">
        <f t="shared" si="0"/>
        <v>4419886.1099999994</v>
      </c>
    </row>
    <row r="11" spans="1:14" ht="29.25" customHeight="1" thickBot="1">
      <c r="A11" s="5" t="s">
        <v>4</v>
      </c>
      <c r="B11" s="51">
        <v>9939554</v>
      </c>
      <c r="C11" s="51">
        <v>2247988.25</v>
      </c>
      <c r="D11" s="51">
        <v>1102545.18</v>
      </c>
      <c r="E11" s="51">
        <v>84266.98</v>
      </c>
      <c r="F11" s="32">
        <v>0</v>
      </c>
      <c r="G11" s="32">
        <v>33537.68</v>
      </c>
      <c r="H11" s="32">
        <v>0</v>
      </c>
      <c r="I11" s="32">
        <v>201370.35</v>
      </c>
      <c r="J11" s="32">
        <v>15867.95</v>
      </c>
      <c r="K11" s="32">
        <v>2252349.69</v>
      </c>
      <c r="L11" s="32">
        <v>54620</v>
      </c>
      <c r="M11" s="47">
        <v>2648.89</v>
      </c>
      <c r="N11" s="32">
        <f t="shared" si="0"/>
        <v>15934748.969999999</v>
      </c>
    </row>
    <row r="12" spans="1:14" ht="29.25" customHeight="1" thickBot="1">
      <c r="A12" s="4" t="s">
        <v>5</v>
      </c>
      <c r="B12" s="50">
        <v>5827581.2599999998</v>
      </c>
      <c r="C12" s="50">
        <v>1318000.2</v>
      </c>
      <c r="D12" s="50">
        <v>597425.82999999996</v>
      </c>
      <c r="E12" s="50">
        <v>49405.91</v>
      </c>
      <c r="F12" s="31">
        <v>0</v>
      </c>
      <c r="G12" s="31">
        <v>19663.21</v>
      </c>
      <c r="H12" s="31">
        <v>0</v>
      </c>
      <c r="I12" s="31">
        <v>106815.83</v>
      </c>
      <c r="J12" s="31">
        <v>9303.41</v>
      </c>
      <c r="K12" s="31">
        <v>1555451.26</v>
      </c>
      <c r="L12" s="31">
        <v>258405</v>
      </c>
      <c r="M12" s="46">
        <v>1733.28</v>
      </c>
      <c r="N12" s="31">
        <f t="shared" si="0"/>
        <v>9743785.1899999995</v>
      </c>
    </row>
    <row r="13" spans="1:14" ht="29.25" customHeight="1" thickBot="1">
      <c r="A13" s="5" t="s">
        <v>6</v>
      </c>
      <c r="B13" s="51">
        <v>7395003.4400000004</v>
      </c>
      <c r="C13" s="51">
        <v>1672497.66</v>
      </c>
      <c r="D13" s="51">
        <v>583303.84</v>
      </c>
      <c r="E13" s="51">
        <v>62694.42</v>
      </c>
      <c r="F13" s="32">
        <v>0</v>
      </c>
      <c r="G13" s="32">
        <v>24951.940000000002</v>
      </c>
      <c r="H13" s="32">
        <v>0</v>
      </c>
      <c r="I13" s="32">
        <v>135338.13</v>
      </c>
      <c r="J13" s="32">
        <v>11805.71</v>
      </c>
      <c r="K13" s="32">
        <v>2072674.25</v>
      </c>
      <c r="L13" s="32">
        <v>587836</v>
      </c>
      <c r="M13" s="47">
        <v>2067.5</v>
      </c>
      <c r="N13" s="32">
        <f t="shared" si="0"/>
        <v>12548172.890000001</v>
      </c>
    </row>
    <row r="14" spans="1:14" ht="29.25" customHeight="1" thickBot="1">
      <c r="A14" s="4" t="s">
        <v>7</v>
      </c>
      <c r="B14" s="50">
        <v>5541339.8799999999</v>
      </c>
      <c r="C14" s="50">
        <v>1253262.1599999999</v>
      </c>
      <c r="D14" s="50">
        <v>146074.26999999999</v>
      </c>
      <c r="E14" s="50">
        <v>46979.17</v>
      </c>
      <c r="F14" s="31">
        <v>0</v>
      </c>
      <c r="G14" s="31">
        <v>18697.39</v>
      </c>
      <c r="H14" s="31">
        <v>0</v>
      </c>
      <c r="I14" s="31">
        <v>29003.3</v>
      </c>
      <c r="J14" s="31">
        <v>8846.44</v>
      </c>
      <c r="K14" s="31">
        <v>2055793.98</v>
      </c>
      <c r="L14" s="31">
        <v>586768</v>
      </c>
      <c r="M14" s="46">
        <v>973.68</v>
      </c>
      <c r="N14" s="31">
        <f t="shared" si="0"/>
        <v>9687738.2699999996</v>
      </c>
    </row>
    <row r="15" spans="1:14" ht="29.25" customHeight="1" thickBot="1">
      <c r="A15" s="5" t="s">
        <v>34</v>
      </c>
      <c r="B15" s="51">
        <v>2210583.9800000004</v>
      </c>
      <c r="C15" s="51">
        <v>499958.73</v>
      </c>
      <c r="D15" s="51">
        <v>153184.22999999998</v>
      </c>
      <c r="E15" s="51">
        <v>18741.210000000006</v>
      </c>
      <c r="F15" s="32">
        <v>0</v>
      </c>
      <c r="G15" s="32">
        <v>7458.8699999999953</v>
      </c>
      <c r="H15" s="32">
        <v>0</v>
      </c>
      <c r="I15" s="32">
        <v>46812.510000000009</v>
      </c>
      <c r="J15" s="32">
        <v>3529.0799999999981</v>
      </c>
      <c r="K15" s="32">
        <v>612517.40999999968</v>
      </c>
      <c r="L15" s="32">
        <v>0</v>
      </c>
      <c r="M15" s="47">
        <v>613.01</v>
      </c>
      <c r="N15" s="32">
        <f t="shared" si="0"/>
        <v>3553399.03</v>
      </c>
    </row>
    <row r="16" spans="1:14" ht="29.25" customHeight="1" thickBot="1">
      <c r="A16" s="4" t="s">
        <v>8</v>
      </c>
      <c r="B16" s="50">
        <v>4145734.3499999996</v>
      </c>
      <c r="C16" s="50">
        <v>937623.77</v>
      </c>
      <c r="D16" s="50">
        <v>163474.53</v>
      </c>
      <c r="E16" s="50">
        <v>35147.300000000003</v>
      </c>
      <c r="F16" s="31">
        <v>0</v>
      </c>
      <c r="G16" s="31">
        <v>13988.39</v>
      </c>
      <c r="H16" s="31">
        <v>0</v>
      </c>
      <c r="I16" s="31">
        <v>36869.08</v>
      </c>
      <c r="J16" s="31">
        <v>6618.44</v>
      </c>
      <c r="K16" s="31">
        <v>1207670.6499999999</v>
      </c>
      <c r="L16" s="31">
        <v>169013</v>
      </c>
      <c r="M16" s="46">
        <v>1064.21</v>
      </c>
      <c r="N16" s="31">
        <f t="shared" si="0"/>
        <v>6717203.7199999997</v>
      </c>
    </row>
    <row r="17" spans="1:34" s="8" customFormat="1" ht="42.75" customHeight="1" thickBot="1">
      <c r="A17" s="6" t="s">
        <v>11</v>
      </c>
      <c r="B17" s="52">
        <f>SUM(B4:B16)</f>
        <v>155778407.27999997</v>
      </c>
      <c r="C17" s="52">
        <f>SUM(C4:C16)</f>
        <v>35231764.829999998</v>
      </c>
      <c r="D17" s="52">
        <f>SUM(D4:D16)</f>
        <v>13064263.92</v>
      </c>
      <c r="E17" s="52">
        <f t="shared" ref="E17:L17" si="1">SUM(E4:E16)</f>
        <v>1320680.5999999999</v>
      </c>
      <c r="F17" s="48">
        <f t="shared" si="1"/>
        <v>0</v>
      </c>
      <c r="G17" s="48">
        <f t="shared" si="1"/>
        <v>525621.80000000005</v>
      </c>
      <c r="H17" s="48">
        <f t="shared" si="1"/>
        <v>0</v>
      </c>
      <c r="I17" s="48">
        <f t="shared" si="1"/>
        <v>3340652.2</v>
      </c>
      <c r="J17" s="48">
        <f t="shared" si="1"/>
        <v>248691.6</v>
      </c>
      <c r="K17" s="48">
        <f t="shared" si="1"/>
        <v>34285548.24000001</v>
      </c>
      <c r="L17" s="48">
        <f t="shared" si="1"/>
        <v>16869304</v>
      </c>
      <c r="M17" s="48">
        <f>SUM(M4:M16)</f>
        <v>37939.199999999997</v>
      </c>
      <c r="N17" s="48">
        <f>SUM(N4:N16)</f>
        <v>260702873.67000005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 ht="27" customHeight="1">
      <c r="A18" s="63" t="s">
        <v>39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43"/>
      <c r="M18" s="43"/>
      <c r="N18" s="38"/>
    </row>
    <row r="19" spans="1:34" s="36" customFormat="1" ht="33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40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s="9" customFormat="1" ht="24.75" customHeight="1">
      <c r="A20" s="56" t="s">
        <v>35</v>
      </c>
      <c r="B20" s="57"/>
      <c r="C20" s="57"/>
      <c r="D20" s="12"/>
      <c r="E20" s="13" t="s">
        <v>16</v>
      </c>
      <c r="F20" s="14"/>
      <c r="G20" s="13" t="s">
        <v>0</v>
      </c>
      <c r="H20" s="15"/>
      <c r="I20" s="15"/>
      <c r="J20" s="16"/>
      <c r="K20" s="16"/>
      <c r="L20" s="16"/>
      <c r="M20" s="16"/>
      <c r="N20" s="16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</row>
    <row r="21" spans="1:34" s="9" customFormat="1" ht="24.75" customHeight="1">
      <c r="A21" s="55" t="s">
        <v>17</v>
      </c>
      <c r="B21" s="55"/>
      <c r="C21" s="55"/>
      <c r="D21" s="44"/>
      <c r="E21" s="33">
        <v>649076697</v>
      </c>
      <c r="F21" s="17" t="s">
        <v>13</v>
      </c>
      <c r="G21" s="33">
        <f>ROUND(E21*0.24,2)</f>
        <v>155778407.28</v>
      </c>
      <c r="H21" s="37"/>
      <c r="I21" s="10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</row>
    <row r="22" spans="1:34" s="9" customFormat="1" ht="24.75" customHeight="1">
      <c r="A22" s="55" t="s">
        <v>31</v>
      </c>
      <c r="B22" s="55"/>
      <c r="C22" s="55"/>
      <c r="D22" s="44"/>
      <c r="E22" s="33">
        <v>35231764.829999998</v>
      </c>
      <c r="F22" s="17" t="s">
        <v>15</v>
      </c>
      <c r="G22" s="33">
        <f>E22</f>
        <v>35231764.829999998</v>
      </c>
      <c r="H22" s="37"/>
      <c r="I22" s="10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</row>
    <row r="23" spans="1:34" s="9" customFormat="1" ht="26.25" customHeight="1">
      <c r="A23" s="55" t="s">
        <v>27</v>
      </c>
      <c r="B23" s="55"/>
      <c r="C23" s="55"/>
      <c r="D23" s="44"/>
      <c r="E23" s="33">
        <v>13064263.92</v>
      </c>
      <c r="F23" s="17" t="s">
        <v>15</v>
      </c>
      <c r="G23" s="33">
        <f>E23</f>
        <v>13064263.92</v>
      </c>
      <c r="H23" s="37"/>
      <c r="I23" s="10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</row>
    <row r="24" spans="1:34" s="9" customFormat="1" ht="24" customHeight="1">
      <c r="A24" s="55" t="s">
        <v>23</v>
      </c>
      <c r="B24" s="55"/>
      <c r="C24" s="55"/>
      <c r="D24" s="44"/>
      <c r="E24" s="33">
        <v>6603403</v>
      </c>
      <c r="F24" s="17" t="s">
        <v>14</v>
      </c>
      <c r="G24" s="33">
        <f>ROUND(E24*0.2,2)</f>
        <v>1320680.6000000001</v>
      </c>
      <c r="H24" s="37"/>
      <c r="I24" s="10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</row>
    <row r="25" spans="1:34" s="9" customFormat="1" ht="27" customHeight="1">
      <c r="A25" s="55" t="s">
        <v>19</v>
      </c>
      <c r="B25" s="55"/>
      <c r="C25" s="55"/>
      <c r="D25" s="44"/>
      <c r="E25" s="35">
        <v>0</v>
      </c>
      <c r="F25" s="17" t="s">
        <v>14</v>
      </c>
      <c r="G25" s="33">
        <f>ROUND(E25*0.2,2)</f>
        <v>0</v>
      </c>
      <c r="H25" s="10"/>
      <c r="I25" s="10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</row>
    <row r="26" spans="1:34" s="9" customFormat="1" ht="32.25" customHeight="1">
      <c r="A26" s="55" t="s">
        <v>20</v>
      </c>
      <c r="B26" s="55"/>
      <c r="C26" s="55"/>
      <c r="D26" s="44"/>
      <c r="E26" s="33">
        <v>2628109</v>
      </c>
      <c r="F26" s="17" t="s">
        <v>14</v>
      </c>
      <c r="G26" s="33">
        <f>ROUND(E26*0.2,2)</f>
        <v>525621.80000000005</v>
      </c>
      <c r="H26" s="41"/>
      <c r="I26" s="10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</row>
    <row r="27" spans="1:34" s="9" customFormat="1" ht="32.25" customHeight="1">
      <c r="A27" s="55" t="s">
        <v>21</v>
      </c>
      <c r="B27" s="55"/>
      <c r="C27" s="55"/>
      <c r="D27" s="44"/>
      <c r="E27" s="33">
        <v>15057056</v>
      </c>
      <c r="F27" s="17" t="s">
        <v>13</v>
      </c>
      <c r="G27" s="33">
        <f>ROUND(E27*0.24,2)</f>
        <v>3613693.44</v>
      </c>
      <c r="H27" s="41"/>
      <c r="I27" s="10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</row>
    <row r="28" spans="1:34" s="9" customFormat="1" ht="32.25" customHeight="1">
      <c r="A28" s="55" t="s">
        <v>38</v>
      </c>
      <c r="B28" s="55"/>
      <c r="C28" s="55"/>
      <c r="D28" s="45"/>
      <c r="E28" s="49">
        <v>-15057056</v>
      </c>
      <c r="F28" s="17" t="s">
        <v>13</v>
      </c>
      <c r="G28" s="49">
        <f>ROUND(E28*0.24,2)</f>
        <v>-3613693.44</v>
      </c>
      <c r="H28" s="41"/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</row>
    <row r="29" spans="1:34" s="9" customFormat="1" ht="47.25" customHeight="1">
      <c r="A29" s="55" t="s">
        <v>24</v>
      </c>
      <c r="B29" s="55"/>
      <c r="C29" s="55"/>
      <c r="D29" s="44"/>
      <c r="E29" s="33">
        <v>16703261</v>
      </c>
      <c r="F29" s="17" t="s">
        <v>14</v>
      </c>
      <c r="G29" s="33">
        <f>ROUND(E29*0.2,2)</f>
        <v>3340652.2</v>
      </c>
      <c r="H29" s="41"/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</row>
    <row r="30" spans="1:34" s="9" customFormat="1" ht="47.25" customHeight="1">
      <c r="A30" s="55" t="s">
        <v>25</v>
      </c>
      <c r="B30" s="55"/>
      <c r="C30" s="55"/>
      <c r="D30" s="44"/>
      <c r="E30" s="33">
        <v>1243458</v>
      </c>
      <c r="F30" s="17" t="s">
        <v>14</v>
      </c>
      <c r="G30" s="33">
        <f>ROUND(E30*0.2,2)</f>
        <v>248691.6</v>
      </c>
      <c r="H30" s="41"/>
      <c r="I30" s="10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</row>
    <row r="31" spans="1:34" s="9" customFormat="1" ht="29.25" customHeight="1">
      <c r="A31" s="55" t="s">
        <v>22</v>
      </c>
      <c r="B31" s="55"/>
      <c r="C31" s="55"/>
      <c r="D31" s="44"/>
      <c r="E31" s="33">
        <v>142856451</v>
      </c>
      <c r="F31" s="17" t="s">
        <v>13</v>
      </c>
      <c r="G31" s="33">
        <f>ROUND(E31*0.24,2)</f>
        <v>34285548.240000002</v>
      </c>
      <c r="H31" s="41"/>
      <c r="I31" s="10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</row>
    <row r="32" spans="1:34" s="9" customFormat="1" ht="25.5">
      <c r="A32" s="42" t="s">
        <v>30</v>
      </c>
      <c r="B32" s="42"/>
      <c r="C32" s="42"/>
      <c r="D32" s="44"/>
      <c r="E32" s="33">
        <v>66014693</v>
      </c>
      <c r="F32" s="17"/>
      <c r="G32" s="33">
        <v>16869304</v>
      </c>
      <c r="H32" s="10"/>
      <c r="I32" s="10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</row>
    <row r="33" spans="1:34" s="9" customFormat="1" ht="40.5" customHeight="1">
      <c r="A33" s="55" t="str">
        <f>+M2</f>
        <v>ART. 126 de la LISR  (Enajenación de Bienes)</v>
      </c>
      <c r="B33" s="55"/>
      <c r="C33" s="55"/>
      <c r="D33" s="44"/>
      <c r="E33" s="33">
        <v>189696</v>
      </c>
      <c r="F33" s="17" t="s">
        <v>14</v>
      </c>
      <c r="G33" s="33">
        <f>ROUND(E33*0.2,2)</f>
        <v>37939.199999999997</v>
      </c>
      <c r="H33" s="41"/>
      <c r="I33" s="10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</row>
    <row r="34" spans="1:34" ht="27" thickBot="1">
      <c r="A34" s="54" t="s">
        <v>11</v>
      </c>
      <c r="B34" s="54"/>
      <c r="C34" s="54"/>
      <c r="D34" s="18"/>
      <c r="E34" s="34">
        <f>SUM(E21:E33)</f>
        <v>933611796.75</v>
      </c>
      <c r="F34" s="19"/>
      <c r="G34" s="34">
        <f>SUM(G21:G33)</f>
        <v>260702873.66999999</v>
      </c>
      <c r="H34" s="41"/>
      <c r="I34" s="41"/>
      <c r="J34" s="11"/>
      <c r="K34" s="11"/>
      <c r="L34" s="11"/>
      <c r="M34" s="11"/>
      <c r="N34" s="11"/>
    </row>
    <row r="35" spans="1:34" ht="26.25" thickTop="1">
      <c r="A35" s="10"/>
      <c r="B35" s="10"/>
      <c r="C35" s="10"/>
      <c r="D35" s="10"/>
      <c r="E35" s="29"/>
      <c r="F35" s="10"/>
      <c r="G35" s="39"/>
      <c r="H35" s="10"/>
      <c r="I35" s="10"/>
      <c r="J35" s="11"/>
      <c r="K35" s="11"/>
      <c r="L35" s="11"/>
      <c r="M35" s="11"/>
      <c r="N35" s="11"/>
    </row>
    <row r="36" spans="1:34" ht="25.5">
      <c r="A36" s="20"/>
      <c r="B36" s="20"/>
      <c r="C36" s="20"/>
      <c r="D36" s="20"/>
      <c r="E36" s="20"/>
      <c r="F36" s="20"/>
      <c r="G36" s="33"/>
      <c r="H36" s="20"/>
      <c r="I36" s="20"/>
    </row>
    <row r="37" spans="1:34">
      <c r="A37" s="20"/>
      <c r="B37" s="20"/>
      <c r="C37" s="20"/>
      <c r="D37" s="20"/>
      <c r="E37" s="20"/>
      <c r="F37" s="20"/>
      <c r="G37" s="20"/>
      <c r="H37" s="20"/>
      <c r="I37" s="20"/>
    </row>
    <row r="38" spans="1:34" s="1" customFormat="1" ht="18">
      <c r="A38" s="53"/>
      <c r="B38" s="53"/>
      <c r="C38" s="53"/>
      <c r="D38" s="21"/>
      <c r="E38" s="22"/>
      <c r="F38" s="23"/>
      <c r="G38" s="22"/>
      <c r="H38" s="22"/>
      <c r="I38" s="23"/>
      <c r="J38" s="22"/>
    </row>
    <row r="39" spans="1:34" s="1" customFormat="1" ht="18">
      <c r="A39" s="53"/>
      <c r="B39" s="53"/>
      <c r="C39" s="53"/>
      <c r="D39" s="21"/>
      <c r="E39" s="22"/>
      <c r="F39" s="23"/>
      <c r="G39" s="22"/>
      <c r="H39" s="22"/>
      <c r="I39" s="23"/>
      <c r="J39" s="22"/>
    </row>
    <row r="40" spans="1:34" s="1" customFormat="1" ht="18">
      <c r="A40" s="53"/>
      <c r="B40" s="53"/>
      <c r="C40" s="53"/>
      <c r="D40" s="21"/>
      <c r="E40" s="22"/>
      <c r="F40" s="23"/>
      <c r="G40" s="22"/>
      <c r="H40" s="22"/>
      <c r="I40" s="23"/>
      <c r="J40" s="22"/>
    </row>
    <row r="41" spans="1:34" s="1" customFormat="1" ht="18">
      <c r="A41" s="53"/>
      <c r="B41" s="53"/>
      <c r="C41" s="53"/>
      <c r="D41" s="21"/>
      <c r="E41" s="22"/>
      <c r="F41" s="23"/>
      <c r="G41" s="22"/>
      <c r="H41" s="22"/>
      <c r="I41" s="23"/>
      <c r="J41" s="22"/>
    </row>
    <row r="42" spans="1:34" s="1" customFormat="1" ht="18">
      <c r="A42" s="53"/>
      <c r="B42" s="53"/>
      <c r="C42" s="53"/>
      <c r="D42" s="21"/>
      <c r="E42" s="22"/>
      <c r="F42" s="23"/>
      <c r="G42" s="22"/>
      <c r="H42" s="22"/>
      <c r="I42" s="23"/>
      <c r="J42" s="22"/>
    </row>
    <row r="43" spans="1:34" s="1" customFormat="1" ht="18">
      <c r="A43" s="53"/>
      <c r="B43" s="53"/>
      <c r="C43" s="53"/>
      <c r="D43" s="21"/>
      <c r="E43" s="22"/>
      <c r="F43" s="23"/>
      <c r="G43" s="22"/>
      <c r="H43" s="22"/>
      <c r="I43" s="23"/>
      <c r="J43" s="22"/>
    </row>
    <row r="44" spans="1:34" s="1" customFormat="1" ht="18">
      <c r="A44" s="53"/>
      <c r="B44" s="53"/>
      <c r="C44" s="53"/>
      <c r="D44" s="21"/>
      <c r="E44" s="22"/>
      <c r="F44" s="23"/>
      <c r="G44" s="22"/>
      <c r="H44" s="22"/>
      <c r="I44" s="23"/>
      <c r="J44" s="22"/>
    </row>
    <row r="45" spans="1:34" s="1" customFormat="1" ht="18">
      <c r="A45" s="53"/>
      <c r="B45" s="53"/>
      <c r="C45" s="53"/>
      <c r="D45" s="21"/>
      <c r="E45" s="22"/>
      <c r="F45" s="23"/>
      <c r="G45" s="22"/>
      <c r="H45" s="22"/>
      <c r="I45" s="23"/>
      <c r="J45" s="22"/>
    </row>
    <row r="46" spans="1:34" s="1" customFormat="1" ht="18">
      <c r="A46" s="53"/>
      <c r="B46" s="53"/>
      <c r="C46" s="53"/>
      <c r="D46" s="24"/>
      <c r="E46" s="22"/>
      <c r="F46" s="23"/>
      <c r="G46" s="22"/>
      <c r="H46" s="22"/>
      <c r="I46" s="23"/>
      <c r="J46" s="22"/>
    </row>
    <row r="47" spans="1:34" s="1" customFormat="1" ht="18">
      <c r="A47" s="53"/>
      <c r="B47" s="53"/>
      <c r="C47" s="53"/>
      <c r="D47" s="21"/>
      <c r="E47" s="22"/>
      <c r="F47" s="23"/>
      <c r="G47" s="22"/>
      <c r="H47" s="22"/>
      <c r="I47" s="23"/>
      <c r="J47" s="22"/>
    </row>
    <row r="48" spans="1:34" ht="18">
      <c r="A48" s="20"/>
      <c r="B48" s="20"/>
      <c r="C48" s="20"/>
      <c r="D48" s="25"/>
      <c r="E48" s="25"/>
      <c r="F48" s="25"/>
      <c r="G48" s="25"/>
      <c r="H48" s="25"/>
      <c r="I48" s="25"/>
      <c r="J48" s="25"/>
    </row>
    <row r="49" spans="1:9" ht="15.75">
      <c r="A49" s="20"/>
      <c r="B49" s="20"/>
      <c r="C49" s="20"/>
      <c r="D49" s="26"/>
      <c r="E49" s="26"/>
      <c r="F49" s="22"/>
      <c r="G49" s="22"/>
      <c r="H49" s="22"/>
      <c r="I49" s="23"/>
    </row>
    <row r="50" spans="1:9" ht="15.75">
      <c r="D50" s="27"/>
      <c r="E50" s="27"/>
      <c r="F50" s="27"/>
      <c r="G50" s="27"/>
      <c r="I50" s="28"/>
    </row>
  </sheetData>
  <mergeCells count="39"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18:K18"/>
    <mergeCell ref="A34:C34"/>
    <mergeCell ref="A21:C21"/>
    <mergeCell ref="A22:C22"/>
    <mergeCell ref="A23:C23"/>
    <mergeCell ref="A24:C24"/>
    <mergeCell ref="A25:C25"/>
    <mergeCell ref="A26:C26"/>
    <mergeCell ref="A27:C27"/>
    <mergeCell ref="A29:C29"/>
    <mergeCell ref="A30:C30"/>
    <mergeCell ref="A31:C31"/>
    <mergeCell ref="A33:C33"/>
    <mergeCell ref="A28:C28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43:C43"/>
  </mergeCells>
  <printOptions horizontalCentered="1"/>
  <pageMargins left="0.7" right="0.7" top="0.75" bottom="0.75" header="0.3" footer="0.3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 (2)</vt:lpstr>
      <vt:lpstr>'PORTAL SEFIN (2)'!Área_de_impresión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2022-04-04T14:38:17Z</cp:lastPrinted>
  <dcterms:created xsi:type="dcterms:W3CDTF">2008-01-30T14:54:54Z</dcterms:created>
  <dcterms:modified xsi:type="dcterms:W3CDTF">2022-04-29T16:22:56Z</dcterms:modified>
</cp:coreProperties>
</file>