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ente.Cu\Dropbox\mayo\"/>
    </mc:Choice>
  </mc:AlternateContent>
  <xr:revisionPtr revIDLastSave="0" documentId="13_ncr:1_{D3B34D61-E189-4945-BDBD-C2FF7AD08F19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PORTAL SEFIN (2)" sheetId="34" r:id="rId1"/>
  </sheets>
  <definedNames>
    <definedName name="_xlnm.Print_Area" localSheetId="0">'PORTAL SEFIN (2)'!$A$1:$N$34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34" l="1"/>
  <c r="G32" i="34" l="1"/>
  <c r="A32" i="34"/>
  <c r="G30" i="34"/>
  <c r="G29" i="34"/>
  <c r="G28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17" i="34" l="1"/>
  <c r="E33" i="34"/>
  <c r="G22" i="34"/>
  <c r="G33" i="34" s="1"/>
  <c r="H33" i="34" s="1"/>
</calcChain>
</file>

<file path=xl/sharedStrings.xml><?xml version="1.0" encoding="utf-8"?>
<sst xmlns="http://schemas.openxmlformats.org/spreadsheetml/2006/main" count="54" uniqueCount="38">
  <si>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</si>
  <si>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</si>
  <si>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</si>
  <si>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</si>
  <si>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</si>
  <si>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</si>
  <si>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</si>
  <si>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</si>
  <si>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</si>
  <si>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</si>
  <si>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</si>
  <si>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</si>
  <si>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</si>
  <si>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</si>
  <si>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</si>
  <si>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</si>
  <si>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</si>
  <si>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</si>
  <si>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</si>
  <si>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</si>
  <si>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</si>
  <si>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</si>
  <si>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</si>
  <si>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</si>
  <si>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</si>
  <si>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</si>
  <si>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</si>
  <si>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</si>
  <si>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</si>
  <si>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</si>
  <si>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</si>
  <si>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</si>
  <si>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ART. 126 de la LISR  (Enajenación de Bienes)</t>
  </si>
  <si>
    <t>DZITBALCHE</t>
  </si>
  <si>
    <t>SEYBAPLAYA</t>
  </si>
  <si>
    <t xml:space="preserve">Fondo de Fiscalización y Recaudación </t>
  </si>
  <si>
    <t>MAYO 2022</t>
  </si>
  <si>
    <t>PARTICIPACIONES A MUNICIPIOS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</si>
</sst>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0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7" fillId="2" borderId="2" xfId="1" applyNumberFormat="1" applyFont="1" applyFill="1" applyBorder="1" applyAlignment="1">
      <alignment horizontal="right" vertical="center"/>
    </xf>
    <xf numFmtId="3" fontId="37" fillId="3" borderId="2" xfId="1" applyNumberFormat="1" applyFont="1" applyFill="1" applyBorder="1" applyAlignment="1">
      <alignment horizontal="right" vertical="center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0" fontId="26" fillId="2" borderId="0" xfId="1" applyFont="1" applyFill="1" applyBorder="1" applyAlignment="1" applyProtection="1">
      <alignment horizontal="left" vertical="center" wrapText="1"/>
    </xf>
    <xf numFmtId="168" fontId="29" fillId="5" borderId="2" xfId="1" applyNumberFormat="1" applyFont="1" applyFill="1" applyBorder="1" applyAlignment="1">
      <alignment horizontal="right" vertical="center"/>
    </xf>
    <xf numFmtId="166" fontId="37" fillId="2" borderId="2" xfId="25" applyNumberFormat="1" applyFont="1" applyFill="1" applyBorder="1" applyAlignment="1">
      <alignment horizontal="right" vertical="center"/>
    </xf>
    <xf numFmtId="166" fontId="37" fillId="3" borderId="2" xfId="25" applyNumberFormat="1" applyFont="1" applyFill="1" applyBorder="1" applyAlignment="1">
      <alignment horizontal="right" vertical="center"/>
    </xf>
    <xf numFmtId="166" fontId="29" fillId="5" borderId="2" xfId="25" applyNumberFormat="1" applyFont="1" applyFill="1" applyBorder="1" applyAlignment="1">
      <alignment horizontal="right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0439400" y="14573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0439400" y="133635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2639675" y="12782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0439400" y="12763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2639675" y="12763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0439400" y="14058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2639675" y="14077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F1" zoomScale="40" zoomScaleNormal="40" zoomScaleSheetLayoutView="40" workbookViewId="0">
      <selection activeCell="U13" sqref="U13"/>
    </sheetView>
  </sheetViews>
  <sheetFormatPr baseColWidth="10" defaultRowHeight="14.25"/>
  <cols>
    <col min="1" max="1" width="36.140625" style="1" customWidth="1"/>
    <col min="2" max="2" width="29.5703125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34" width="11.42578125" style="1"/>
    <col min="35" max="16384" width="11.42578125" style="2"/>
  </cols>
  <sheetData>
    <row r="1" spans="1:14" ht="151.5" customHeight="1" thickBot="1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3" customFormat="1" ht="63.75" customHeight="1" thickBot="1">
      <c r="A2" s="52" t="s">
        <v>28</v>
      </c>
      <c r="B2" s="52" t="s">
        <v>29</v>
      </c>
      <c r="C2" s="52" t="s">
        <v>18</v>
      </c>
      <c r="D2" s="52"/>
      <c r="E2" s="52" t="s">
        <v>23</v>
      </c>
      <c r="F2" s="52" t="s">
        <v>19</v>
      </c>
      <c r="G2" s="52" t="s">
        <v>20</v>
      </c>
      <c r="H2" s="52" t="s">
        <v>35</v>
      </c>
      <c r="I2" s="52" t="s">
        <v>24</v>
      </c>
      <c r="J2" s="52" t="s">
        <v>25</v>
      </c>
      <c r="K2" s="52" t="s">
        <v>22</v>
      </c>
      <c r="L2" s="53" t="s">
        <v>30</v>
      </c>
      <c r="M2" s="53" t="s">
        <v>32</v>
      </c>
      <c r="N2" s="55" t="s">
        <v>26</v>
      </c>
    </row>
    <row r="3" spans="1:14" s="3" customFormat="1" ht="43.5" customHeight="1" thickBot="1">
      <c r="A3" s="52"/>
      <c r="B3" s="52"/>
      <c r="C3" s="30">
        <v>0.7</v>
      </c>
      <c r="D3" s="30">
        <v>0.3</v>
      </c>
      <c r="E3" s="52"/>
      <c r="F3" s="52"/>
      <c r="G3" s="52"/>
      <c r="H3" s="52"/>
      <c r="I3" s="52"/>
      <c r="J3" s="52"/>
      <c r="K3" s="52"/>
      <c r="L3" s="54"/>
      <c r="M3" s="54"/>
      <c r="N3" s="55"/>
    </row>
    <row r="4" spans="1:14" ht="29.25" customHeight="1" thickBot="1">
      <c r="A4" s="4" t="s">
        <v>9</v>
      </c>
      <c r="B4" s="46">
        <v>4939752.53</v>
      </c>
      <c r="C4" s="46">
        <v>1179363.68</v>
      </c>
      <c r="D4" s="46">
        <v>195567.77</v>
      </c>
      <c r="E4" s="46">
        <v>50237.15</v>
      </c>
      <c r="F4" s="31">
        <v>0</v>
      </c>
      <c r="G4" s="31">
        <v>23611.439999999999</v>
      </c>
      <c r="H4" s="31">
        <v>177261.82</v>
      </c>
      <c r="I4" s="31">
        <v>0</v>
      </c>
      <c r="J4" s="31">
        <v>10295.1</v>
      </c>
      <c r="K4" s="31">
        <v>1634801.34</v>
      </c>
      <c r="L4" s="31">
        <v>37663</v>
      </c>
      <c r="M4" s="31">
        <v>4352.33</v>
      </c>
      <c r="N4" s="31">
        <f>SUM(B4:M4)</f>
        <v>8252906.1600000001</v>
      </c>
    </row>
    <row r="5" spans="1:14" ht="29.25" customHeight="1" thickBot="1">
      <c r="A5" s="5" t="s">
        <v>1</v>
      </c>
      <c r="B5" s="47">
        <v>5236206.18</v>
      </c>
      <c r="C5" s="47">
        <v>1250141.8500000001</v>
      </c>
      <c r="D5" s="47">
        <v>342488.53</v>
      </c>
      <c r="E5" s="47">
        <v>53252.08</v>
      </c>
      <c r="F5" s="32">
        <v>0</v>
      </c>
      <c r="G5" s="32">
        <v>25028.45</v>
      </c>
      <c r="H5" s="32">
        <v>175950.29</v>
      </c>
      <c r="I5" s="32">
        <v>0</v>
      </c>
      <c r="J5" s="32">
        <v>10912.95</v>
      </c>
      <c r="K5" s="32">
        <v>1645433.2</v>
      </c>
      <c r="L5" s="32">
        <v>7542</v>
      </c>
      <c r="M5" s="32">
        <v>4792.7299999999996</v>
      </c>
      <c r="N5" s="32">
        <f t="shared" ref="N5:N16" si="0">SUM(B5:M5)</f>
        <v>8751748.2599999998</v>
      </c>
    </row>
    <row r="6" spans="1:14" ht="29.25" customHeight="1" thickBot="1">
      <c r="A6" s="4" t="s">
        <v>2</v>
      </c>
      <c r="B6" s="46">
        <v>32178130.510000002</v>
      </c>
      <c r="C6" s="46">
        <v>7682514.0499999998</v>
      </c>
      <c r="D6" s="46">
        <v>2308053.84</v>
      </c>
      <c r="E6" s="46">
        <v>327250.73</v>
      </c>
      <c r="F6" s="31">
        <v>0</v>
      </c>
      <c r="G6" s="31">
        <v>153807.67999999999</v>
      </c>
      <c r="H6" s="31">
        <v>877954.15</v>
      </c>
      <c r="I6" s="31">
        <v>0</v>
      </c>
      <c r="J6" s="31">
        <v>67063.509999999995</v>
      </c>
      <c r="K6" s="31">
        <v>7479096.25</v>
      </c>
      <c r="L6" s="31">
        <v>4502642</v>
      </c>
      <c r="M6" s="31">
        <v>25973.67</v>
      </c>
      <c r="N6" s="31">
        <f t="shared" si="0"/>
        <v>55602486.390000001</v>
      </c>
    </row>
    <row r="7" spans="1:14" ht="29.25" customHeight="1" thickBot="1">
      <c r="A7" s="5" t="s">
        <v>10</v>
      </c>
      <c r="B7" s="47">
        <v>6570831.7800000003</v>
      </c>
      <c r="C7" s="47">
        <v>1568783.11</v>
      </c>
      <c r="D7" s="47">
        <v>398408.31</v>
      </c>
      <c r="E7" s="47">
        <v>66825.179999999993</v>
      </c>
      <c r="F7" s="32">
        <v>0</v>
      </c>
      <c r="G7" s="32">
        <v>31407.8</v>
      </c>
      <c r="H7" s="32">
        <v>224009.8</v>
      </c>
      <c r="I7" s="32">
        <v>0</v>
      </c>
      <c r="J7" s="32">
        <v>13694.49</v>
      </c>
      <c r="K7" s="32">
        <v>2036189.65</v>
      </c>
      <c r="L7" s="32">
        <v>882878</v>
      </c>
      <c r="M7" s="32">
        <v>5604.88</v>
      </c>
      <c r="N7" s="32">
        <f t="shared" si="0"/>
        <v>11798633.000000004</v>
      </c>
    </row>
    <row r="8" spans="1:14" ht="29.25" customHeight="1" thickBot="1">
      <c r="A8" s="4" t="s">
        <v>12</v>
      </c>
      <c r="B8" s="46">
        <v>29949751.940000001</v>
      </c>
      <c r="C8" s="46">
        <v>7150489.6900000004</v>
      </c>
      <c r="D8" s="46">
        <v>1966529.6</v>
      </c>
      <c r="E8" s="46">
        <v>304588.18</v>
      </c>
      <c r="F8" s="31">
        <v>0</v>
      </c>
      <c r="G8" s="31">
        <v>143156.29999999999</v>
      </c>
      <c r="H8" s="31">
        <v>843388.78</v>
      </c>
      <c r="I8" s="31">
        <v>0</v>
      </c>
      <c r="J8" s="31">
        <v>62419.27</v>
      </c>
      <c r="K8" s="31">
        <v>7574956.96</v>
      </c>
      <c r="L8" s="31">
        <v>6529701</v>
      </c>
      <c r="M8" s="31">
        <v>22246.1</v>
      </c>
      <c r="N8" s="31">
        <f t="shared" si="0"/>
        <v>54547227.820000008</v>
      </c>
    </row>
    <row r="9" spans="1:14" ht="29.25" customHeight="1" thickBot="1">
      <c r="A9" s="5" t="s">
        <v>3</v>
      </c>
      <c r="B9" s="47">
        <v>8928060.0199999996</v>
      </c>
      <c r="C9" s="47">
        <v>2131570.2799999998</v>
      </c>
      <c r="D9" s="47">
        <v>438510.63</v>
      </c>
      <c r="E9" s="47">
        <v>90798.13</v>
      </c>
      <c r="F9" s="32">
        <v>0</v>
      </c>
      <c r="G9" s="32">
        <v>42675.08</v>
      </c>
      <c r="H9" s="32">
        <v>277552.90999999997</v>
      </c>
      <c r="I9" s="32">
        <v>0</v>
      </c>
      <c r="J9" s="32">
        <v>18607.27</v>
      </c>
      <c r="K9" s="32">
        <v>3071375.17</v>
      </c>
      <c r="L9" s="32">
        <v>804459</v>
      </c>
      <c r="M9" s="32">
        <v>7896.2</v>
      </c>
      <c r="N9" s="32">
        <f t="shared" si="0"/>
        <v>15811504.689999999</v>
      </c>
    </row>
    <row r="10" spans="1:14" ht="29.25" customHeight="1" thickBot="1">
      <c r="A10" s="4" t="s">
        <v>33</v>
      </c>
      <c r="B10" s="46">
        <v>1996454.7200000007</v>
      </c>
      <c r="C10" s="46">
        <v>476652.65999999992</v>
      </c>
      <c r="D10" s="46">
        <v>130583.62999999995</v>
      </c>
      <c r="E10" s="46">
        <v>20303.89</v>
      </c>
      <c r="F10" s="31">
        <v>0</v>
      </c>
      <c r="G10" s="31">
        <v>9542.8199999999961</v>
      </c>
      <c r="H10" s="31">
        <v>67086.13</v>
      </c>
      <c r="I10" s="31">
        <v>0</v>
      </c>
      <c r="J10" s="31">
        <v>4160.8799999999992</v>
      </c>
      <c r="K10" s="31">
        <v>627368.8899999999</v>
      </c>
      <c r="L10" s="31">
        <v>0</v>
      </c>
      <c r="M10" s="31">
        <v>1827.36</v>
      </c>
      <c r="N10" s="31">
        <f t="shared" si="0"/>
        <v>3333980.98</v>
      </c>
    </row>
    <row r="11" spans="1:14" ht="29.25" customHeight="1" thickBot="1">
      <c r="A11" s="5" t="s">
        <v>4</v>
      </c>
      <c r="B11" s="47">
        <v>7970860.0599999996</v>
      </c>
      <c r="C11" s="47">
        <v>1903039.22</v>
      </c>
      <c r="D11" s="47">
        <v>617630.36</v>
      </c>
      <c r="E11" s="47">
        <v>81063.429999999993</v>
      </c>
      <c r="F11" s="32">
        <v>0</v>
      </c>
      <c r="G11" s="32">
        <v>38099.769999999997</v>
      </c>
      <c r="H11" s="32">
        <v>257981.97</v>
      </c>
      <c r="I11" s="32">
        <v>0</v>
      </c>
      <c r="J11" s="32">
        <v>16612.330000000002</v>
      </c>
      <c r="K11" s="32">
        <v>2210122.7999999998</v>
      </c>
      <c r="L11" s="32">
        <v>671688</v>
      </c>
      <c r="M11" s="32">
        <v>6677.04</v>
      </c>
      <c r="N11" s="32">
        <f t="shared" si="0"/>
        <v>13773774.979999997</v>
      </c>
    </row>
    <row r="12" spans="1:14" ht="29.25" customHeight="1" thickBot="1">
      <c r="A12" s="4" t="s">
        <v>5</v>
      </c>
      <c r="B12" s="46">
        <v>4806864.5999999996</v>
      </c>
      <c r="C12" s="46">
        <v>1147636.74</v>
      </c>
      <c r="D12" s="46">
        <v>334669.57</v>
      </c>
      <c r="E12" s="46">
        <v>48885.68</v>
      </c>
      <c r="F12" s="31">
        <v>0</v>
      </c>
      <c r="G12" s="31">
        <v>22976.25</v>
      </c>
      <c r="H12" s="31">
        <v>165034.97</v>
      </c>
      <c r="I12" s="31">
        <v>0</v>
      </c>
      <c r="J12" s="31">
        <v>10018.15</v>
      </c>
      <c r="K12" s="31">
        <v>1526289.77</v>
      </c>
      <c r="L12" s="31">
        <v>0</v>
      </c>
      <c r="M12" s="31">
        <v>4369.0600000000004</v>
      </c>
      <c r="N12" s="31">
        <f t="shared" si="0"/>
        <v>8066744.79</v>
      </c>
    </row>
    <row r="13" spans="1:14" ht="29.25" customHeight="1" thickBot="1">
      <c r="A13" s="5" t="s">
        <v>6</v>
      </c>
      <c r="B13" s="47">
        <v>6050539.0899999999</v>
      </c>
      <c r="C13" s="47">
        <v>1444563.45</v>
      </c>
      <c r="D13" s="47">
        <v>326758.63</v>
      </c>
      <c r="E13" s="47">
        <v>61533.82</v>
      </c>
      <c r="F13" s="32">
        <v>0</v>
      </c>
      <c r="G13" s="32">
        <v>28920.87</v>
      </c>
      <c r="H13" s="32">
        <v>191994.77</v>
      </c>
      <c r="I13" s="32">
        <v>0</v>
      </c>
      <c r="J13" s="32">
        <v>12610.13</v>
      </c>
      <c r="K13" s="32">
        <v>2033815.91</v>
      </c>
      <c r="L13" s="32">
        <v>298376</v>
      </c>
      <c r="M13" s="32">
        <v>5211.54</v>
      </c>
      <c r="N13" s="32">
        <f t="shared" si="0"/>
        <v>10454324.209999999</v>
      </c>
    </row>
    <row r="14" spans="1:14" ht="29.25" customHeight="1" thickBot="1">
      <c r="A14" s="4" t="s">
        <v>7</v>
      </c>
      <c r="B14" s="46">
        <v>5182718.2300000004</v>
      </c>
      <c r="C14" s="46">
        <v>1237371.6299999999</v>
      </c>
      <c r="D14" s="46">
        <v>81828.759999999995</v>
      </c>
      <c r="E14" s="46">
        <v>52708.11</v>
      </c>
      <c r="F14" s="31">
        <v>0</v>
      </c>
      <c r="G14" s="31">
        <v>24772.78</v>
      </c>
      <c r="H14" s="31">
        <v>172404.02</v>
      </c>
      <c r="I14" s="31">
        <v>0</v>
      </c>
      <c r="J14" s="31">
        <v>10801.48</v>
      </c>
      <c r="K14" s="31">
        <v>2017252.11</v>
      </c>
      <c r="L14" s="31">
        <v>598905</v>
      </c>
      <c r="M14" s="31">
        <v>2454.35</v>
      </c>
      <c r="N14" s="31">
        <f t="shared" si="0"/>
        <v>9381216.4700000007</v>
      </c>
    </row>
    <row r="15" spans="1:14" ht="29.25" customHeight="1" thickBot="1">
      <c r="A15" s="5" t="s">
        <v>34</v>
      </c>
      <c r="B15" s="47">
        <v>1747122.0899999999</v>
      </c>
      <c r="C15" s="47">
        <v>417124.61000000034</v>
      </c>
      <c r="D15" s="47">
        <v>85811.660000000033</v>
      </c>
      <c r="E15" s="47">
        <v>17768.190000000002</v>
      </c>
      <c r="F15" s="32">
        <v>0</v>
      </c>
      <c r="G15" s="32">
        <v>8351.0400000000009</v>
      </c>
      <c r="H15" s="32">
        <v>54314.020000000019</v>
      </c>
      <c r="I15" s="32">
        <v>0</v>
      </c>
      <c r="J15" s="32">
        <v>3641.2299999999996</v>
      </c>
      <c r="K15" s="32">
        <v>601033.98</v>
      </c>
      <c r="L15" s="32">
        <v>0</v>
      </c>
      <c r="M15" s="32">
        <v>1545.2</v>
      </c>
      <c r="N15" s="32">
        <f t="shared" si="0"/>
        <v>2936712.0200000005</v>
      </c>
    </row>
    <row r="16" spans="1:14" ht="29.25" customHeight="1" thickBot="1">
      <c r="A16" s="4" t="s">
        <v>8</v>
      </c>
      <c r="B16" s="46">
        <v>3768862.41</v>
      </c>
      <c r="C16" s="46">
        <v>899814.19</v>
      </c>
      <c r="D16" s="46">
        <v>91576.14</v>
      </c>
      <c r="E16" s="46">
        <v>38329.230000000003</v>
      </c>
      <c r="F16" s="31">
        <v>0</v>
      </c>
      <c r="G16" s="31">
        <v>18014.72</v>
      </c>
      <c r="H16" s="31">
        <v>128759.81</v>
      </c>
      <c r="I16" s="31">
        <v>0</v>
      </c>
      <c r="J16" s="31">
        <v>7854.81</v>
      </c>
      <c r="K16" s="31">
        <v>1185029.33</v>
      </c>
      <c r="L16" s="31">
        <v>333710</v>
      </c>
      <c r="M16" s="31">
        <v>2682.54</v>
      </c>
      <c r="N16" s="31">
        <f t="shared" si="0"/>
        <v>6474633.1799999988</v>
      </c>
    </row>
    <row r="17" spans="1:34" s="8" customFormat="1" ht="42.75" customHeight="1" thickBot="1">
      <c r="A17" s="6" t="s">
        <v>11</v>
      </c>
      <c r="B17" s="48">
        <f>SUM(B4:B16)</f>
        <v>119326154.16</v>
      </c>
      <c r="C17" s="48">
        <f>SUM(C4:C16)</f>
        <v>28489065.159999996</v>
      </c>
      <c r="D17" s="48">
        <f>SUM(D4:D16)</f>
        <v>7318417.4299999997</v>
      </c>
      <c r="E17" s="48">
        <f t="shared" ref="E17:L17" si="1">SUM(E4:E16)</f>
        <v>1213543.8</v>
      </c>
      <c r="F17" s="45">
        <f t="shared" si="1"/>
        <v>0</v>
      </c>
      <c r="G17" s="45">
        <f t="shared" si="1"/>
        <v>570365</v>
      </c>
      <c r="H17" s="45">
        <f t="shared" si="1"/>
        <v>3613693.4400000004</v>
      </c>
      <c r="I17" s="45">
        <f t="shared" si="1"/>
        <v>0</v>
      </c>
      <c r="J17" s="45">
        <f t="shared" si="1"/>
        <v>248691.6</v>
      </c>
      <c r="K17" s="45">
        <f t="shared" si="1"/>
        <v>33642765.359999999</v>
      </c>
      <c r="L17" s="45">
        <f t="shared" si="1"/>
        <v>14667564</v>
      </c>
      <c r="M17" s="45">
        <f>SUM(M4:M16)</f>
        <v>95632.999999999971</v>
      </c>
      <c r="N17" s="45">
        <f>SUM(N4:N16)</f>
        <v>209185892.94999999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27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43"/>
      <c r="M18" s="43"/>
      <c r="N18" s="38"/>
    </row>
    <row r="19" spans="1:34" s="36" customFormat="1" ht="33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0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9" customFormat="1" ht="24.75" customHeight="1">
      <c r="A20" s="49" t="s">
        <v>36</v>
      </c>
      <c r="B20" s="50"/>
      <c r="C20" s="50"/>
      <c r="D20" s="12"/>
      <c r="E20" s="13" t="s">
        <v>16</v>
      </c>
      <c r="F20" s="14"/>
      <c r="G20" s="13" t="s">
        <v>0</v>
      </c>
      <c r="H20" s="15"/>
      <c r="I20" s="15"/>
      <c r="J20" s="16"/>
      <c r="K20" s="16"/>
      <c r="L20" s="16"/>
      <c r="M20" s="16"/>
      <c r="N20" s="1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s="9" customFormat="1" ht="24.75" customHeight="1">
      <c r="A21" s="58" t="s">
        <v>17</v>
      </c>
      <c r="B21" s="58"/>
      <c r="C21" s="58"/>
      <c r="D21" s="44"/>
      <c r="E21" s="33">
        <v>497192309</v>
      </c>
      <c r="F21" s="17" t="s">
        <v>13</v>
      </c>
      <c r="G21" s="33">
        <f>ROUND(E21*0.24,2)</f>
        <v>119326154.16</v>
      </c>
      <c r="H21" s="37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s="9" customFormat="1" ht="24.75" customHeight="1">
      <c r="A22" s="58" t="s">
        <v>31</v>
      </c>
      <c r="B22" s="58"/>
      <c r="C22" s="58"/>
      <c r="D22" s="44"/>
      <c r="E22" s="33">
        <v>28489065.16</v>
      </c>
      <c r="F22" s="17" t="s">
        <v>15</v>
      </c>
      <c r="G22" s="33">
        <f>E22</f>
        <v>28489065.16</v>
      </c>
      <c r="H22" s="37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s="9" customFormat="1" ht="26.25" customHeight="1">
      <c r="A23" s="58" t="s">
        <v>27</v>
      </c>
      <c r="B23" s="58"/>
      <c r="C23" s="58"/>
      <c r="D23" s="44"/>
      <c r="E23" s="33">
        <v>7318417.4299999997</v>
      </c>
      <c r="F23" s="17" t="s">
        <v>15</v>
      </c>
      <c r="G23" s="33">
        <f>E23</f>
        <v>7318417.4299999997</v>
      </c>
      <c r="H23" s="37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9" customFormat="1" ht="24" customHeight="1">
      <c r="A24" s="58" t="s">
        <v>23</v>
      </c>
      <c r="B24" s="58"/>
      <c r="C24" s="58"/>
      <c r="D24" s="44"/>
      <c r="E24" s="33">
        <f>1682+6066037</f>
        <v>6067719</v>
      </c>
      <c r="F24" s="17" t="s">
        <v>14</v>
      </c>
      <c r="G24" s="33">
        <f>ROUND(E24*0.2,2)</f>
        <v>1213543.8</v>
      </c>
      <c r="H24" s="37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s="9" customFormat="1" ht="27" customHeight="1">
      <c r="A25" s="58" t="s">
        <v>19</v>
      </c>
      <c r="B25" s="58"/>
      <c r="C25" s="58"/>
      <c r="D25" s="44"/>
      <c r="E25" s="35">
        <v>0</v>
      </c>
      <c r="F25" s="17" t="s">
        <v>14</v>
      </c>
      <c r="G25" s="33">
        <f>ROUND(E25*0.2,2)</f>
        <v>0</v>
      </c>
      <c r="H25" s="10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s="9" customFormat="1" ht="32.25" customHeight="1">
      <c r="A26" s="58" t="s">
        <v>20</v>
      </c>
      <c r="B26" s="58"/>
      <c r="C26" s="58"/>
      <c r="D26" s="44"/>
      <c r="E26" s="33">
        <v>2851825</v>
      </c>
      <c r="F26" s="17" t="s">
        <v>14</v>
      </c>
      <c r="G26" s="33">
        <f>ROUND(E26*0.2,2)</f>
        <v>570365</v>
      </c>
      <c r="H26" s="41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9" customFormat="1" ht="32.25" customHeight="1">
      <c r="A27" s="58" t="s">
        <v>21</v>
      </c>
      <c r="B27" s="58"/>
      <c r="C27" s="58"/>
      <c r="D27" s="44"/>
      <c r="E27" s="33">
        <v>15057056</v>
      </c>
      <c r="F27" s="17" t="s">
        <v>13</v>
      </c>
      <c r="G27" s="33">
        <f>ROUND(E27*0.24,2)</f>
        <v>3613693.44</v>
      </c>
      <c r="H27" s="41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s="9" customFormat="1" ht="47.25" customHeight="1">
      <c r="A28" s="58" t="s">
        <v>24</v>
      </c>
      <c r="B28" s="58"/>
      <c r="C28" s="58"/>
      <c r="D28" s="44"/>
      <c r="E28" s="33">
        <v>0</v>
      </c>
      <c r="F28" s="17" t="s">
        <v>14</v>
      </c>
      <c r="G28" s="33">
        <f>ROUND(E28*0.2,2)</f>
        <v>0</v>
      </c>
      <c r="H28" s="41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s="9" customFormat="1" ht="47.25" customHeight="1">
      <c r="A29" s="58" t="s">
        <v>25</v>
      </c>
      <c r="B29" s="58"/>
      <c r="C29" s="58"/>
      <c r="D29" s="44"/>
      <c r="E29" s="33">
        <v>1243458</v>
      </c>
      <c r="F29" s="17" t="s">
        <v>14</v>
      </c>
      <c r="G29" s="33">
        <f>ROUND(E29*0.2,2)</f>
        <v>248691.6</v>
      </c>
      <c r="H29" s="41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s="9" customFormat="1" ht="29.25" customHeight="1">
      <c r="A30" s="58" t="s">
        <v>22</v>
      </c>
      <c r="B30" s="58"/>
      <c r="C30" s="58"/>
      <c r="D30" s="44"/>
      <c r="E30" s="33">
        <v>140178189</v>
      </c>
      <c r="F30" s="17" t="s">
        <v>13</v>
      </c>
      <c r="G30" s="33">
        <f>ROUND(E30*0.24,2)</f>
        <v>33642765.359999999</v>
      </c>
      <c r="H30" s="41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s="9" customFormat="1" ht="25.5">
      <c r="A31" s="42" t="s">
        <v>30</v>
      </c>
      <c r="B31" s="42"/>
      <c r="C31" s="42"/>
      <c r="D31" s="44"/>
      <c r="E31" s="33">
        <v>83064358</v>
      </c>
      <c r="F31" s="17"/>
      <c r="G31" s="33">
        <v>14667564</v>
      </c>
      <c r="H31" s="10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s="9" customFormat="1" ht="40.5" customHeight="1">
      <c r="A32" s="58" t="str">
        <f>+M2</f>
        <v>ART. 126 de la LISR  (Enajenación de Bienes)</v>
      </c>
      <c r="B32" s="58"/>
      <c r="C32" s="58"/>
      <c r="D32" s="44"/>
      <c r="E32" s="33">
        <v>478165</v>
      </c>
      <c r="F32" s="17" t="s">
        <v>14</v>
      </c>
      <c r="G32" s="33">
        <f>ROUND(E32*0.2,2)</f>
        <v>95633</v>
      </c>
      <c r="H32" s="41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14" ht="27" thickBot="1">
      <c r="A33" s="57" t="s">
        <v>11</v>
      </c>
      <c r="B33" s="57"/>
      <c r="C33" s="57"/>
      <c r="D33" s="18"/>
      <c r="E33" s="34">
        <f>SUM(E21:E32)</f>
        <v>781940561.59000003</v>
      </c>
      <c r="F33" s="19"/>
      <c r="G33" s="34">
        <f>SUM(G21:G32)</f>
        <v>209185892.94999999</v>
      </c>
      <c r="H33" s="41">
        <f>G33-N17</f>
        <v>0</v>
      </c>
      <c r="I33" s="41"/>
      <c r="J33" s="11"/>
      <c r="K33" s="11"/>
      <c r="L33" s="11"/>
      <c r="M33" s="11"/>
      <c r="N33" s="11"/>
    </row>
    <row r="34" spans="1:14" ht="26.25" thickTop="1">
      <c r="A34" s="10"/>
      <c r="B34" s="10"/>
      <c r="C34" s="10"/>
      <c r="D34" s="10"/>
      <c r="E34" s="29"/>
      <c r="F34" s="10"/>
      <c r="G34" s="39"/>
      <c r="H34" s="10"/>
      <c r="I34" s="10"/>
      <c r="J34" s="11"/>
      <c r="K34" s="11"/>
      <c r="L34" s="11"/>
      <c r="M34" s="11"/>
      <c r="N34" s="11"/>
    </row>
    <row r="35" spans="1:14" ht="25.5">
      <c r="A35" s="20"/>
      <c r="B35" s="20"/>
      <c r="C35" s="20"/>
      <c r="D35" s="20"/>
      <c r="E35" s="20"/>
      <c r="F35" s="20"/>
      <c r="G35" s="33"/>
      <c r="H35" s="20"/>
      <c r="I35" s="20"/>
    </row>
    <row r="36" spans="1:14">
      <c r="A36" s="20"/>
      <c r="B36" s="20"/>
      <c r="C36" s="20"/>
      <c r="D36" s="20"/>
      <c r="E36" s="20"/>
      <c r="F36" s="20"/>
      <c r="G36" s="20"/>
      <c r="H36" s="20"/>
      <c r="I36" s="20"/>
    </row>
    <row r="37" spans="1:14" s="1" customFormat="1" ht="18">
      <c r="A37" s="59"/>
      <c r="B37" s="59"/>
      <c r="C37" s="59"/>
      <c r="D37" s="21"/>
      <c r="E37" s="22"/>
      <c r="F37" s="23"/>
      <c r="G37" s="22"/>
      <c r="H37" s="22"/>
      <c r="I37" s="23"/>
      <c r="J37" s="22"/>
    </row>
    <row r="38" spans="1:14" s="1" customFormat="1" ht="18">
      <c r="A38" s="59"/>
      <c r="B38" s="59"/>
      <c r="C38" s="59"/>
      <c r="D38" s="21"/>
      <c r="E38" s="22"/>
      <c r="F38" s="23"/>
      <c r="G38" s="22"/>
      <c r="H38" s="22"/>
      <c r="I38" s="23"/>
      <c r="J38" s="22"/>
    </row>
    <row r="39" spans="1:14" s="1" customFormat="1" ht="18">
      <c r="A39" s="59"/>
      <c r="B39" s="59"/>
      <c r="C39" s="59"/>
      <c r="D39" s="21"/>
      <c r="E39" s="22"/>
      <c r="F39" s="23"/>
      <c r="G39" s="22"/>
      <c r="H39" s="22"/>
      <c r="I39" s="23"/>
      <c r="J39" s="22"/>
    </row>
    <row r="40" spans="1:14" s="1" customFormat="1" ht="18">
      <c r="A40" s="59"/>
      <c r="B40" s="59"/>
      <c r="C40" s="59"/>
      <c r="D40" s="21"/>
      <c r="E40" s="22"/>
      <c r="F40" s="23"/>
      <c r="G40" s="22"/>
      <c r="H40" s="22"/>
      <c r="I40" s="23"/>
      <c r="J40" s="22"/>
    </row>
    <row r="41" spans="1:14" s="1" customFormat="1" ht="18">
      <c r="A41" s="59"/>
      <c r="B41" s="59"/>
      <c r="C41" s="59"/>
      <c r="D41" s="21"/>
      <c r="E41" s="22"/>
      <c r="F41" s="23"/>
      <c r="G41" s="22"/>
      <c r="H41" s="22"/>
      <c r="I41" s="23"/>
      <c r="J41" s="22"/>
    </row>
    <row r="42" spans="1:14" s="1" customFormat="1" ht="18">
      <c r="A42" s="59"/>
      <c r="B42" s="59"/>
      <c r="C42" s="59"/>
      <c r="D42" s="21"/>
      <c r="E42" s="22"/>
      <c r="F42" s="23"/>
      <c r="G42" s="22"/>
      <c r="H42" s="22"/>
      <c r="I42" s="23"/>
      <c r="J42" s="22"/>
    </row>
    <row r="43" spans="1:14" s="1" customFormat="1" ht="18">
      <c r="A43" s="59"/>
      <c r="B43" s="59"/>
      <c r="C43" s="59"/>
      <c r="D43" s="21"/>
      <c r="E43" s="22"/>
      <c r="F43" s="23"/>
      <c r="G43" s="22"/>
      <c r="H43" s="22"/>
      <c r="I43" s="23"/>
      <c r="J43" s="22"/>
    </row>
    <row r="44" spans="1:14" s="1" customFormat="1" ht="18">
      <c r="A44" s="59"/>
      <c r="B44" s="59"/>
      <c r="C44" s="59"/>
      <c r="D44" s="21"/>
      <c r="E44" s="22"/>
      <c r="F44" s="23"/>
      <c r="G44" s="22"/>
      <c r="H44" s="22"/>
      <c r="I44" s="23"/>
      <c r="J44" s="22"/>
    </row>
    <row r="45" spans="1:14" s="1" customFormat="1" ht="18">
      <c r="A45" s="59"/>
      <c r="B45" s="59"/>
      <c r="C45" s="59"/>
      <c r="D45" s="24"/>
      <c r="E45" s="22"/>
      <c r="F45" s="23"/>
      <c r="G45" s="22"/>
      <c r="H45" s="22"/>
      <c r="I45" s="23"/>
      <c r="J45" s="22"/>
    </row>
    <row r="46" spans="1:14" s="1" customFormat="1" ht="18">
      <c r="A46" s="59"/>
      <c r="B46" s="59"/>
      <c r="C46" s="59"/>
      <c r="D46" s="21"/>
      <c r="E46" s="22"/>
      <c r="F46" s="23"/>
      <c r="G46" s="22"/>
      <c r="H46" s="22"/>
      <c r="I46" s="23"/>
      <c r="J46" s="22"/>
    </row>
    <row r="47" spans="1:14" ht="18">
      <c r="A47" s="20"/>
      <c r="B47" s="20"/>
      <c r="C47" s="20"/>
      <c r="D47" s="25"/>
      <c r="E47" s="25"/>
      <c r="F47" s="25"/>
      <c r="G47" s="25"/>
      <c r="H47" s="25"/>
      <c r="I47" s="25"/>
      <c r="J47" s="25"/>
    </row>
    <row r="48" spans="1:14" ht="15.75">
      <c r="A48" s="20"/>
      <c r="B48" s="20"/>
      <c r="C48" s="20"/>
      <c r="D48" s="26"/>
      <c r="E48" s="26"/>
      <c r="F48" s="22"/>
      <c r="G48" s="22"/>
      <c r="H48" s="22"/>
      <c r="I48" s="23"/>
    </row>
    <row r="49" spans="4:9" ht="15.75">
      <c r="D49" s="27"/>
      <c r="E49" s="27"/>
      <c r="F49" s="27"/>
      <c r="G49" s="27"/>
      <c r="I49" s="28"/>
    </row>
  </sheetData>
  <mergeCells count="38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2:C32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K18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(2)</vt:lpstr>
      <vt:lpstr>'PORTAL SEFIN (2)'!Área_de_impresión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Vicente.Cu</cp:lastModifiedBy>
  <cp:lastPrinted>2022-06-01T16:50:57Z</cp:lastPrinted>
  <dcterms:created xsi:type="dcterms:W3CDTF">2008-01-30T14:54:54Z</dcterms:created>
  <dcterms:modified xsi:type="dcterms:W3CDTF">2022-06-01T16:50:58Z</dcterms:modified>
</cp:coreProperties>
</file>