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junio\"/>
    </mc:Choice>
  </mc:AlternateContent>
  <xr:revisionPtr revIDLastSave="0" documentId="13_ncr:1_{8D60A831-52EF-4052-B90F-FA8F9FD6D0FD}" xr6:coauthVersionLast="47" xr6:coauthVersionMax="47" xr10:uidLastSave="{00000000-0000-0000-0000-000000000000}"/>
  <bookViews>
    <workbookView xWindow="1560" yWindow="1560" windowWidth="19275" windowHeight="14310" tabRatio="865" xr2:uid="{00000000-000D-0000-FFFF-FFFF00000000}"/>
  </bookViews>
  <sheets>
    <sheet name="PORTAL SEFIN (2)" sheetId="34" r:id="rId1"/>
  </sheets>
  <definedNames>
    <definedName name="_xlnm.Print_Area" localSheetId="0">'PORTAL SEFIN (2)'!$A$1:$N$35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4" l="1"/>
  <c r="G22" i="34"/>
  <c r="G33" i="34" l="1"/>
  <c r="A33" i="34"/>
  <c r="G31" i="34"/>
  <c r="G30" i="34"/>
  <c r="G29" i="34"/>
  <c r="G28" i="34"/>
  <c r="G27" i="34"/>
  <c r="G26" i="34"/>
  <c r="G25" i="34"/>
  <c r="G24" i="34"/>
  <c r="G21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17" i="34" l="1"/>
  <c r="G23" i="34"/>
  <c r="G34" i="34" s="1"/>
  <c r="E34" i="34"/>
</calcChain>
</file>

<file path=xl/sharedStrings.xml><?xml version="1.0" encoding="utf-8"?>
<sst xmlns="http://schemas.openxmlformats.org/spreadsheetml/2006/main" count="56" uniqueCount="38">
  <si>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</si>
  <si>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</si>
  <si>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</si>
  <si>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</si>
  <si>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</si>
  <si>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</si>
  <si>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</si>
  <si>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</si>
  <si>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</si>
  <si>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</si>
  <si>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</si>
  <si>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</si>
  <si>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</si>
  <si>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</si>
  <si>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</si>
  <si>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</si>
  <si>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</si>
  <si>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</si>
  <si>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</si>
  <si>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</si>
  <si>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</si>
  <si>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</si>
  <si>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</si>
  <si>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</si>
  <si>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</si>
  <si>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</si>
  <si>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</si>
  <si>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</si>
  <si>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</si>
  <si>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</si>
  <si>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</si>
  <si>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</si>
  <si>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</si>
  <si>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PARTICIPACIONES A MUNICIPIOS JUNIO 2022</t>
  </si>
  <si>
    <t>1RA Parcialidad del ajuste Definitivo 2021 del Fondo General</t>
  </si>
  <si>
    <r>
      <t xml:space="preserve">Fondo General de 
Participaciones </t>
    </r>
    <r>
      <rPr>
        <b/>
        <sz val="14"/>
        <rFont val="Arial"/>
        <family val="2"/>
      </rPr>
      <t>/1</t>
    </r>
  </si>
  <si>
    <r>
      <rPr>
        <b/>
        <sz val="14"/>
        <rFont val="Arial"/>
        <family val="2"/>
      </rPr>
      <t>/1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 xml:space="preserve">Se aplica la 1ra Parcialidad del Ajuste Definitivo 2021 por la cantidad de </t>
    </r>
    <r>
      <rPr>
        <sz val="18"/>
        <color rgb="FFFF0000"/>
        <rFont val="Arial"/>
        <family val="2"/>
      </rPr>
      <t>-$16,388,294</t>
    </r>
    <r>
      <rPr>
        <sz val="18"/>
        <rFont val="Arial"/>
        <family val="2"/>
      </rPr>
      <t xml:space="preserve">, quedando un monto pendiente de compensar por la cantidad de </t>
    </r>
    <r>
      <rPr>
        <sz val="18"/>
        <color rgb="FFFF0000"/>
        <rFont val="Arial"/>
        <family val="2"/>
      </rPr>
      <t>-$81,941,468.18</t>
    </r>
  </si>
  <si>
    <t>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</si>
</sst>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7" fillId="2" borderId="2" xfId="1" applyNumberFormat="1" applyFont="1" applyFill="1" applyBorder="1" applyAlignment="1">
      <alignment horizontal="right" vertical="center"/>
    </xf>
    <xf numFmtId="3" fontId="37" fillId="3" borderId="2" xfId="1" applyNumberFormat="1" applyFont="1" applyFill="1" applyBorder="1" applyAlignment="1">
      <alignment horizontal="right" vertical="center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168" fontId="37" fillId="2" borderId="2" xfId="1" applyNumberFormat="1" applyFont="1" applyFill="1" applyBorder="1" applyAlignment="1">
      <alignment horizontal="right" vertical="center"/>
    </xf>
    <xf numFmtId="168" fontId="37" fillId="3" borderId="2" xfId="1" applyNumberFormat="1" applyFont="1" applyFill="1" applyBorder="1" applyAlignment="1">
      <alignment horizontal="right" vertical="center"/>
    </xf>
    <xf numFmtId="168" fontId="29" fillId="5" borderId="2" xfId="1" applyNumberFormat="1" applyFont="1" applyFill="1" applyBorder="1" applyAlignment="1">
      <alignment horizontal="right" vertical="center"/>
    </xf>
    <xf numFmtId="166" fontId="37" fillId="2" borderId="2" xfId="25" applyNumberFormat="1" applyFont="1" applyFill="1" applyBorder="1" applyAlignment="1">
      <alignment horizontal="right" vertical="center"/>
    </xf>
    <xf numFmtId="166" fontId="37" fillId="3" borderId="2" xfId="25" applyNumberFormat="1" applyFont="1" applyFill="1" applyBorder="1" applyAlignment="1">
      <alignment horizontal="right" vertical="center"/>
    </xf>
    <xf numFmtId="166" fontId="29" fillId="5" borderId="2" xfId="25" applyNumberFormat="1" applyFont="1" applyFill="1" applyBorder="1" applyAlignment="1">
      <alignment horizontal="right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/>
    </xf>
    <xf numFmtId="168" fontId="38" fillId="2" borderId="0" xfId="60" applyNumberFormat="1" applyFont="1" applyFill="1" applyBorder="1" applyAlignment="1">
      <alignment vertical="center"/>
    </xf>
    <xf numFmtId="168" fontId="26" fillId="2" borderId="0" xfId="1" applyNumberFormat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2639675" y="12782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2639675" y="12763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0439400" y="14058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2639675" y="14077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0"/>
  <sheetViews>
    <sheetView tabSelected="1" zoomScale="40" zoomScaleNormal="40" zoomScaleSheetLayoutView="40" workbookViewId="0">
      <selection activeCell="A21" sqref="A21:C21"/>
    </sheetView>
  </sheetViews>
  <sheetFormatPr baseColWidth="10" defaultRowHeight="14.25"/>
  <cols>
    <col min="1" max="1" width="36.140625" style="1" customWidth="1"/>
    <col min="2" max="2" width="35.7109375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34" width="11.42578125" style="1"/>
    <col min="35" max="16384" width="11.42578125" style="2"/>
  </cols>
  <sheetData>
    <row r="1" spans="1:14" ht="151.5" customHeight="1" thickBot="1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27</v>
      </c>
      <c r="B2" s="59" t="s">
        <v>35</v>
      </c>
      <c r="C2" s="59" t="s">
        <v>17</v>
      </c>
      <c r="D2" s="59"/>
      <c r="E2" s="59" t="s">
        <v>22</v>
      </c>
      <c r="F2" s="59" t="s">
        <v>18</v>
      </c>
      <c r="G2" s="59" t="s">
        <v>19</v>
      </c>
      <c r="H2" s="59" t="s">
        <v>20</v>
      </c>
      <c r="I2" s="59" t="s">
        <v>23</v>
      </c>
      <c r="J2" s="59" t="s">
        <v>24</v>
      </c>
      <c r="K2" s="59" t="s">
        <v>21</v>
      </c>
      <c r="L2" s="60" t="s">
        <v>28</v>
      </c>
      <c r="M2" s="60" t="s">
        <v>30</v>
      </c>
      <c r="N2" s="62" t="s">
        <v>25</v>
      </c>
    </row>
    <row r="3" spans="1:14" s="3" customFormat="1" ht="43.5" customHeight="1" thickBot="1">
      <c r="A3" s="59"/>
      <c r="B3" s="59"/>
      <c r="C3" s="30">
        <v>0.7</v>
      </c>
      <c r="D3" s="30">
        <v>0.3</v>
      </c>
      <c r="E3" s="59"/>
      <c r="F3" s="59"/>
      <c r="G3" s="59"/>
      <c r="H3" s="59"/>
      <c r="I3" s="59"/>
      <c r="J3" s="59"/>
      <c r="K3" s="59"/>
      <c r="L3" s="61"/>
      <c r="M3" s="61"/>
      <c r="N3" s="62"/>
    </row>
    <row r="4" spans="1:14" ht="29.25" customHeight="1" thickBot="1">
      <c r="A4" s="4" t="s">
        <v>9</v>
      </c>
      <c r="B4" s="46">
        <v>3636283.08</v>
      </c>
      <c r="C4" s="46">
        <v>1080519.24</v>
      </c>
      <c r="D4" s="46">
        <v>112752.31</v>
      </c>
      <c r="E4" s="46">
        <v>50694.92</v>
      </c>
      <c r="F4" s="31">
        <v>0</v>
      </c>
      <c r="G4" s="31">
        <v>34757.57</v>
      </c>
      <c r="H4" s="31">
        <v>177261.82</v>
      </c>
      <c r="I4" s="31">
        <v>0</v>
      </c>
      <c r="J4" s="31">
        <v>11099.43</v>
      </c>
      <c r="K4" s="31">
        <v>1716423.45</v>
      </c>
      <c r="L4" s="31">
        <v>0</v>
      </c>
      <c r="M4" s="43">
        <v>24520.14</v>
      </c>
      <c r="N4" s="31">
        <f>SUM(B4:M4)</f>
        <v>6844311.96</v>
      </c>
    </row>
    <row r="5" spans="1:14" ht="29.25" customHeight="1" thickBot="1">
      <c r="A5" s="5" t="s">
        <v>1</v>
      </c>
      <c r="B5" s="47">
        <v>3619921.8899999997</v>
      </c>
      <c r="C5" s="47">
        <v>1083490.01</v>
      </c>
      <c r="D5" s="47">
        <v>203444.52</v>
      </c>
      <c r="E5" s="47">
        <v>50834.3</v>
      </c>
      <c r="F5" s="32">
        <v>0</v>
      </c>
      <c r="G5" s="32">
        <v>34853.129999999997</v>
      </c>
      <c r="H5" s="32">
        <v>175950.29</v>
      </c>
      <c r="I5" s="32">
        <v>0</v>
      </c>
      <c r="J5" s="32">
        <v>11129.95</v>
      </c>
      <c r="K5" s="32">
        <v>1727586.14</v>
      </c>
      <c r="L5" s="32">
        <v>362358</v>
      </c>
      <c r="M5" s="44">
        <v>27001.22</v>
      </c>
      <c r="N5" s="32">
        <f t="shared" ref="N5:N16" si="0">SUM(B5:M5)</f>
        <v>7296569.4499999983</v>
      </c>
    </row>
    <row r="6" spans="1:14" ht="29.25" customHeight="1" thickBot="1">
      <c r="A6" s="4" t="s">
        <v>2</v>
      </c>
      <c r="B6" s="46">
        <v>20303321.460000001</v>
      </c>
      <c r="C6" s="46">
        <v>6141269.6299999999</v>
      </c>
      <c r="D6" s="46">
        <v>1181344.01</v>
      </c>
      <c r="E6" s="46">
        <v>288131.09999999998</v>
      </c>
      <c r="F6" s="31">
        <v>0</v>
      </c>
      <c r="G6" s="31">
        <v>197549.1</v>
      </c>
      <c r="H6" s="31">
        <v>877954.15</v>
      </c>
      <c r="I6" s="31">
        <v>0</v>
      </c>
      <c r="J6" s="31">
        <v>63085.03</v>
      </c>
      <c r="K6" s="31">
        <v>7852511.4100000001</v>
      </c>
      <c r="L6" s="31">
        <v>4040010</v>
      </c>
      <c r="M6" s="43">
        <v>146330.23999999999</v>
      </c>
      <c r="N6" s="31">
        <f t="shared" si="0"/>
        <v>41091506.130000003</v>
      </c>
    </row>
    <row r="7" spans="1:14" ht="29.25" customHeight="1" thickBot="1">
      <c r="A7" s="5" t="s">
        <v>10</v>
      </c>
      <c r="B7" s="47">
        <v>4682826.45</v>
      </c>
      <c r="C7" s="47">
        <v>1396919.15</v>
      </c>
      <c r="D7" s="47">
        <v>172025.51</v>
      </c>
      <c r="E7" s="47">
        <v>65539.520000000004</v>
      </c>
      <c r="F7" s="32">
        <v>0</v>
      </c>
      <c r="G7" s="32">
        <v>44935.35</v>
      </c>
      <c r="H7" s="32">
        <v>224009.8</v>
      </c>
      <c r="I7" s="32">
        <v>0</v>
      </c>
      <c r="J7" s="32">
        <v>14349.59</v>
      </c>
      <c r="K7" s="32">
        <v>2137852.21</v>
      </c>
      <c r="L7" s="32">
        <v>716513</v>
      </c>
      <c r="M7" s="44">
        <v>31576.74</v>
      </c>
      <c r="N7" s="32">
        <f t="shared" si="0"/>
        <v>9486547.3199999984</v>
      </c>
    </row>
    <row r="8" spans="1:14" ht="29.25" customHeight="1" thickBot="1">
      <c r="A8" s="4" t="s">
        <v>12</v>
      </c>
      <c r="B8" s="46">
        <v>18768628.899999999</v>
      </c>
      <c r="C8" s="46">
        <v>5684967.0899999999</v>
      </c>
      <c r="D8" s="46">
        <v>994610.28</v>
      </c>
      <c r="E8" s="46">
        <v>266722.67</v>
      </c>
      <c r="F8" s="31">
        <v>0</v>
      </c>
      <c r="G8" s="31">
        <v>182871</v>
      </c>
      <c r="H8" s="31">
        <v>843388.78</v>
      </c>
      <c r="I8" s="31">
        <v>0</v>
      </c>
      <c r="J8" s="31">
        <v>58397.75</v>
      </c>
      <c r="K8" s="31">
        <v>7953158.25</v>
      </c>
      <c r="L8" s="31">
        <v>6609109</v>
      </c>
      <c r="M8" s="43">
        <v>125329.89</v>
      </c>
      <c r="N8" s="31">
        <f t="shared" si="0"/>
        <v>41487183.609999999</v>
      </c>
    </row>
    <row r="9" spans="1:14" ht="29.25" customHeight="1" thickBot="1">
      <c r="A9" s="5" t="s">
        <v>3</v>
      </c>
      <c r="B9" s="47">
        <v>6340467.25</v>
      </c>
      <c r="C9" s="47">
        <v>1890099.63</v>
      </c>
      <c r="D9" s="47">
        <v>370177.18</v>
      </c>
      <c r="E9" s="47">
        <v>88678.16</v>
      </c>
      <c r="F9" s="32">
        <v>0</v>
      </c>
      <c r="G9" s="32">
        <v>60799.72</v>
      </c>
      <c r="H9" s="32">
        <v>277552.90999999997</v>
      </c>
      <c r="I9" s="32">
        <v>0</v>
      </c>
      <c r="J9" s="32">
        <v>19415.689999999999</v>
      </c>
      <c r="K9" s="32">
        <v>3224722.31</v>
      </c>
      <c r="L9" s="32">
        <v>813786</v>
      </c>
      <c r="M9" s="44">
        <v>44485.54</v>
      </c>
      <c r="N9" s="32">
        <f t="shared" si="0"/>
        <v>13130184.390000001</v>
      </c>
    </row>
    <row r="10" spans="1:14" ht="29.25" customHeight="1" thickBot="1">
      <c r="A10" s="4" t="s">
        <v>31</v>
      </c>
      <c r="B10" s="46">
        <v>1380199.68</v>
      </c>
      <c r="C10" s="46">
        <v>413111.83000000007</v>
      </c>
      <c r="D10" s="46">
        <v>77569.09</v>
      </c>
      <c r="E10" s="46">
        <v>19382.050000000003</v>
      </c>
      <c r="F10" s="31">
        <v>0</v>
      </c>
      <c r="G10" s="31">
        <v>13288.760000000002</v>
      </c>
      <c r="H10" s="31">
        <v>67086.13</v>
      </c>
      <c r="I10" s="31">
        <v>0</v>
      </c>
      <c r="J10" s="31">
        <v>4243.6099999999988</v>
      </c>
      <c r="K10" s="31">
        <v>658692.07000000007</v>
      </c>
      <c r="L10" s="31">
        <v>170694</v>
      </c>
      <c r="M10" s="43">
        <v>10295</v>
      </c>
      <c r="N10" s="31">
        <f t="shared" si="0"/>
        <v>2814562.22</v>
      </c>
    </row>
    <row r="11" spans="1:14" ht="29.25" customHeight="1" thickBot="1">
      <c r="A11" s="5" t="s">
        <v>4</v>
      </c>
      <c r="B11" s="47">
        <v>5654197.3200000003</v>
      </c>
      <c r="C11" s="47">
        <v>1687137</v>
      </c>
      <c r="D11" s="47">
        <v>241516.01</v>
      </c>
      <c r="E11" s="47">
        <v>79155.72</v>
      </c>
      <c r="F11" s="32">
        <v>0</v>
      </c>
      <c r="G11" s="32">
        <v>54270.93</v>
      </c>
      <c r="H11" s="32">
        <v>257981.97</v>
      </c>
      <c r="I11" s="32">
        <v>0</v>
      </c>
      <c r="J11" s="32">
        <v>17330.79</v>
      </c>
      <c r="K11" s="32">
        <v>2320469.48</v>
      </c>
      <c r="L11" s="32">
        <v>641817</v>
      </c>
      <c r="M11" s="44">
        <v>37617.03</v>
      </c>
      <c r="N11" s="32">
        <f t="shared" si="0"/>
        <v>10991493.249999998</v>
      </c>
    </row>
    <row r="12" spans="1:14" ht="29.25" customHeight="1" thickBot="1">
      <c r="A12" s="4" t="s">
        <v>5</v>
      </c>
      <c r="B12" s="46">
        <v>3507075.65</v>
      </c>
      <c r="C12" s="46">
        <v>1043179.79</v>
      </c>
      <c r="D12" s="46">
        <v>115629.33</v>
      </c>
      <c r="E12" s="46">
        <v>48943.049999999996</v>
      </c>
      <c r="F12" s="31">
        <v>0</v>
      </c>
      <c r="G12" s="31">
        <v>33556.449999999997</v>
      </c>
      <c r="H12" s="31">
        <v>165034.97</v>
      </c>
      <c r="I12" s="31">
        <v>0</v>
      </c>
      <c r="J12" s="31">
        <v>10715.87</v>
      </c>
      <c r="K12" s="31">
        <v>1602494.13</v>
      </c>
      <c r="L12" s="31">
        <v>0</v>
      </c>
      <c r="M12" s="43">
        <v>24614.38</v>
      </c>
      <c r="N12" s="31">
        <f t="shared" si="0"/>
        <v>6551243.6199999992</v>
      </c>
    </row>
    <row r="13" spans="1:14" ht="29.25" customHeight="1" thickBot="1">
      <c r="A13" s="5" t="s">
        <v>6</v>
      </c>
      <c r="B13" s="47">
        <v>4386472.99</v>
      </c>
      <c r="C13" s="47">
        <v>1305570.42</v>
      </c>
      <c r="D13" s="47">
        <v>218933.23</v>
      </c>
      <c r="E13" s="47">
        <v>61253.69</v>
      </c>
      <c r="F13" s="32">
        <v>0</v>
      </c>
      <c r="G13" s="32">
        <v>41996.9</v>
      </c>
      <c r="H13" s="32">
        <v>191994.77</v>
      </c>
      <c r="I13" s="32">
        <v>0</v>
      </c>
      <c r="J13" s="32">
        <v>13411.22</v>
      </c>
      <c r="K13" s="32">
        <v>2135359.96</v>
      </c>
      <c r="L13" s="32">
        <v>124227</v>
      </c>
      <c r="M13" s="44">
        <v>29360.73</v>
      </c>
      <c r="N13" s="32">
        <f t="shared" si="0"/>
        <v>8508580.9100000001</v>
      </c>
    </row>
    <row r="14" spans="1:14" ht="29.25" customHeight="1" thickBot="1">
      <c r="A14" s="4" t="s">
        <v>7</v>
      </c>
      <c r="B14" s="46">
        <v>4180283.9200000004</v>
      </c>
      <c r="C14" s="46">
        <v>1230853.6100000001</v>
      </c>
      <c r="D14" s="46">
        <v>32438.17</v>
      </c>
      <c r="E14" s="46">
        <v>57748.19</v>
      </c>
      <c r="F14" s="31">
        <v>0</v>
      </c>
      <c r="G14" s="31">
        <v>39593.449999999997</v>
      </c>
      <c r="H14" s="31">
        <v>172404.02</v>
      </c>
      <c r="I14" s="31">
        <v>0</v>
      </c>
      <c r="J14" s="31">
        <v>12643.71</v>
      </c>
      <c r="K14" s="31">
        <v>2117969.16</v>
      </c>
      <c r="L14" s="31">
        <v>1168209</v>
      </c>
      <c r="M14" s="43">
        <v>13827.28</v>
      </c>
      <c r="N14" s="31">
        <f t="shared" si="0"/>
        <v>9025970.5099999998</v>
      </c>
    </row>
    <row r="15" spans="1:14" ht="29.25" customHeight="1" thickBot="1">
      <c r="A15" s="5" t="s">
        <v>32</v>
      </c>
      <c r="B15" s="47">
        <v>1240758.9599999993</v>
      </c>
      <c r="C15" s="47">
        <v>369871.48</v>
      </c>
      <c r="D15" s="47">
        <v>72439.56</v>
      </c>
      <c r="E15" s="47">
        <v>17353.330000000002</v>
      </c>
      <c r="F15" s="32">
        <v>0</v>
      </c>
      <c r="G15" s="32">
        <v>11897.830000000002</v>
      </c>
      <c r="H15" s="32">
        <v>54314.020000000019</v>
      </c>
      <c r="I15" s="32">
        <v>0</v>
      </c>
      <c r="J15" s="32">
        <v>3799.4300000000003</v>
      </c>
      <c r="K15" s="32">
        <v>631042.31000000006</v>
      </c>
      <c r="L15" s="32">
        <v>0</v>
      </c>
      <c r="M15" s="44">
        <v>8705.3300000000017</v>
      </c>
      <c r="N15" s="32">
        <f t="shared" si="0"/>
        <v>2410182.2499999995</v>
      </c>
    </row>
    <row r="16" spans="1:14" ht="29.25" customHeight="1" thickBot="1">
      <c r="A16" s="4" t="s">
        <v>8</v>
      </c>
      <c r="B16" s="46">
        <v>2995265.75</v>
      </c>
      <c r="C16" s="46">
        <v>882910.89</v>
      </c>
      <c r="D16" s="46">
        <v>58328.39</v>
      </c>
      <c r="E16" s="46">
        <v>41423.699999999997</v>
      </c>
      <c r="F16" s="31">
        <v>0</v>
      </c>
      <c r="G16" s="31">
        <v>28401.01</v>
      </c>
      <c r="H16" s="31">
        <v>128759.81</v>
      </c>
      <c r="I16" s="31">
        <v>0</v>
      </c>
      <c r="J16" s="31">
        <v>9069.5300000000007</v>
      </c>
      <c r="K16" s="31">
        <v>1244195.28</v>
      </c>
      <c r="L16" s="31">
        <v>45318</v>
      </c>
      <c r="M16" s="43">
        <v>15112.88</v>
      </c>
      <c r="N16" s="31">
        <f t="shared" si="0"/>
        <v>5448785.2400000002</v>
      </c>
    </row>
    <row r="17" spans="1:34" s="8" customFormat="1" ht="42.75" customHeight="1" thickBot="1">
      <c r="A17" s="6" t="s">
        <v>11</v>
      </c>
      <c r="B17" s="48">
        <f>SUM(B4:B16)</f>
        <v>80695703.299999997</v>
      </c>
      <c r="C17" s="48">
        <f>SUM(C4:C16)</f>
        <v>24209899.77</v>
      </c>
      <c r="D17" s="48">
        <f>SUM(D4:D16)</f>
        <v>3851207.5900000003</v>
      </c>
      <c r="E17" s="48">
        <f t="shared" ref="E17:L17" si="1">SUM(E4:E16)</f>
        <v>1135860.4000000001</v>
      </c>
      <c r="F17" s="45">
        <f t="shared" si="1"/>
        <v>0</v>
      </c>
      <c r="G17" s="45">
        <f t="shared" si="1"/>
        <v>778771.2</v>
      </c>
      <c r="H17" s="45">
        <f t="shared" si="1"/>
        <v>3613693.4400000004</v>
      </c>
      <c r="I17" s="45">
        <f t="shared" si="1"/>
        <v>0</v>
      </c>
      <c r="J17" s="45">
        <f t="shared" si="1"/>
        <v>248691.59999999998</v>
      </c>
      <c r="K17" s="45">
        <f t="shared" si="1"/>
        <v>35322476.160000004</v>
      </c>
      <c r="L17" s="45">
        <f t="shared" si="1"/>
        <v>14692041</v>
      </c>
      <c r="M17" s="45">
        <f>SUM(M4:M16)</f>
        <v>538776.39999999991</v>
      </c>
      <c r="N17" s="45">
        <f>SUM(N4:N16)</f>
        <v>165087120.85999998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7" customFormat="1" ht="33" customHeight="1">
      <c r="A18" s="63" t="s">
        <v>36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34" s="36" customFormat="1" ht="3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9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9" customFormat="1" ht="24.75" customHeight="1">
      <c r="A20" s="56" t="s">
        <v>37</v>
      </c>
      <c r="B20" s="57"/>
      <c r="C20" s="57"/>
      <c r="D20" s="12"/>
      <c r="E20" s="13"/>
      <c r="F20" s="14"/>
      <c r="G20" s="13" t="s">
        <v>0</v>
      </c>
      <c r="H20" s="15"/>
      <c r="I20" s="15"/>
      <c r="J20" s="16"/>
      <c r="K20" s="16"/>
      <c r="L20" s="16"/>
      <c r="M20" s="16"/>
      <c r="N20" s="1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9" customFormat="1" ht="24.75" customHeight="1">
      <c r="A21" s="55" t="s">
        <v>16</v>
      </c>
      <c r="B21" s="55"/>
      <c r="C21" s="55"/>
      <c r="D21" s="42"/>
      <c r="E21" s="33">
        <v>404516654</v>
      </c>
      <c r="F21" s="17" t="s">
        <v>13</v>
      </c>
      <c r="G21" s="33">
        <f>ROUND(E21*0.24,2)</f>
        <v>97083996.959999993</v>
      </c>
      <c r="H21" s="37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9" customFormat="1" ht="24.75" customHeight="1">
      <c r="A22" s="50" t="s">
        <v>34</v>
      </c>
      <c r="B22" s="50"/>
      <c r="C22" s="50"/>
      <c r="D22" s="49"/>
      <c r="E22" s="51">
        <v>-68284556.916666672</v>
      </c>
      <c r="F22" s="17" t="s">
        <v>13</v>
      </c>
      <c r="G22" s="51">
        <f>ROUND(E22*0.24,2)</f>
        <v>-16388293.66</v>
      </c>
      <c r="H22" s="37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9" customFormat="1" ht="24.75" customHeight="1">
      <c r="A23" s="55" t="s">
        <v>29</v>
      </c>
      <c r="B23" s="55"/>
      <c r="C23" s="55"/>
      <c r="D23" s="52">
        <f>E23+E24</f>
        <v>28061107.359999999</v>
      </c>
      <c r="E23" s="33">
        <v>24209899.77</v>
      </c>
      <c r="F23" s="17" t="s">
        <v>15</v>
      </c>
      <c r="G23" s="33">
        <f>E23</f>
        <v>24209899.77</v>
      </c>
      <c r="H23" s="37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9" customFormat="1" ht="26.25" customHeight="1">
      <c r="A24" s="55" t="s">
        <v>26</v>
      </c>
      <c r="B24" s="55"/>
      <c r="C24" s="55"/>
      <c r="D24" s="42"/>
      <c r="E24" s="33">
        <v>3851207.59</v>
      </c>
      <c r="F24" s="17" t="s">
        <v>15</v>
      </c>
      <c r="G24" s="33">
        <f>E24</f>
        <v>3851207.59</v>
      </c>
      <c r="H24" s="37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s="9" customFormat="1" ht="24" customHeight="1">
      <c r="A25" s="55" t="s">
        <v>22</v>
      </c>
      <c r="B25" s="55"/>
      <c r="C25" s="55"/>
      <c r="D25" s="42"/>
      <c r="E25" s="33">
        <v>5679302</v>
      </c>
      <c r="F25" s="17" t="s">
        <v>14</v>
      </c>
      <c r="G25" s="33">
        <f>ROUND(E25*0.2,2)</f>
        <v>1135860.3999999999</v>
      </c>
      <c r="H25" s="37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s="9" customFormat="1" ht="27" customHeight="1">
      <c r="A26" s="55" t="s">
        <v>18</v>
      </c>
      <c r="B26" s="55"/>
      <c r="C26" s="55"/>
      <c r="D26" s="42"/>
      <c r="E26" s="35">
        <v>0</v>
      </c>
      <c r="F26" s="17" t="s">
        <v>14</v>
      </c>
      <c r="G26" s="33">
        <f>ROUND(E26*0.2,2)</f>
        <v>0</v>
      </c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9" customFormat="1" ht="32.25" customHeight="1">
      <c r="A27" s="55" t="s">
        <v>19</v>
      </c>
      <c r="B27" s="55"/>
      <c r="C27" s="55"/>
      <c r="D27" s="42"/>
      <c r="E27" s="33">
        <v>3893856</v>
      </c>
      <c r="F27" s="17" t="s">
        <v>14</v>
      </c>
      <c r="G27" s="33">
        <f>ROUND(E27*0.2,2)</f>
        <v>778771.2</v>
      </c>
      <c r="H27" s="40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9" customFormat="1" ht="32.25" customHeight="1">
      <c r="A28" s="55" t="s">
        <v>20</v>
      </c>
      <c r="B28" s="55"/>
      <c r="C28" s="55"/>
      <c r="D28" s="42"/>
      <c r="E28" s="33">
        <v>15057056</v>
      </c>
      <c r="F28" s="17" t="s">
        <v>13</v>
      </c>
      <c r="G28" s="33">
        <f>ROUND(E28*0.24,2)</f>
        <v>3613693.44</v>
      </c>
      <c r="H28" s="4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s="9" customFormat="1" ht="47.25" customHeight="1">
      <c r="A29" s="55" t="s">
        <v>23</v>
      </c>
      <c r="B29" s="55"/>
      <c r="C29" s="55"/>
      <c r="D29" s="42"/>
      <c r="E29" s="33">
        <v>0</v>
      </c>
      <c r="F29" s="17" t="s">
        <v>14</v>
      </c>
      <c r="G29" s="33">
        <f>ROUND(E29*0.2,2)</f>
        <v>0</v>
      </c>
      <c r="H29" s="4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s="9" customFormat="1" ht="47.25" customHeight="1">
      <c r="A30" s="55" t="s">
        <v>24</v>
      </c>
      <c r="B30" s="55"/>
      <c r="C30" s="55"/>
      <c r="D30" s="42"/>
      <c r="E30" s="33">
        <v>1243458</v>
      </c>
      <c r="F30" s="17" t="s">
        <v>14</v>
      </c>
      <c r="G30" s="33">
        <f>ROUND(E30*0.2,2)</f>
        <v>248691.6</v>
      </c>
      <c r="H30" s="40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s="9" customFormat="1" ht="29.25" customHeight="1">
      <c r="A31" s="55" t="s">
        <v>21</v>
      </c>
      <c r="B31" s="55"/>
      <c r="C31" s="55"/>
      <c r="D31" s="42"/>
      <c r="E31" s="33">
        <v>147176984</v>
      </c>
      <c r="F31" s="17" t="s">
        <v>13</v>
      </c>
      <c r="G31" s="33">
        <f>ROUND(E31*0.24,2)</f>
        <v>35322476.159999996</v>
      </c>
      <c r="H31" s="40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s="9" customFormat="1" ht="25.5">
      <c r="A32" s="41" t="s">
        <v>28</v>
      </c>
      <c r="B32" s="41"/>
      <c r="C32" s="41"/>
      <c r="D32" s="42"/>
      <c r="E32" s="33">
        <v>56035977</v>
      </c>
      <c r="F32" s="17"/>
      <c r="G32" s="33">
        <v>14692041</v>
      </c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s="9" customFormat="1" ht="40.5" customHeight="1">
      <c r="A33" s="55" t="str">
        <f>+M2</f>
        <v>ART. 126 de la LISR  (Enajenación de Bienes)</v>
      </c>
      <c r="B33" s="55"/>
      <c r="C33" s="55"/>
      <c r="D33" s="42"/>
      <c r="E33" s="33">
        <v>2693882</v>
      </c>
      <c r="F33" s="17" t="s">
        <v>14</v>
      </c>
      <c r="G33" s="33">
        <f>ROUND(E33*0.2,2)</f>
        <v>538776.4</v>
      </c>
      <c r="H33" s="40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27" thickBot="1">
      <c r="A34" s="54" t="s">
        <v>11</v>
      </c>
      <c r="B34" s="54"/>
      <c r="C34" s="54"/>
      <c r="D34" s="18"/>
      <c r="E34" s="34">
        <f>SUM(E21:E33)</f>
        <v>596073719.44333327</v>
      </c>
      <c r="F34" s="19"/>
      <c r="G34" s="34">
        <f>SUM(G21:G33)</f>
        <v>165087120.85999998</v>
      </c>
      <c r="H34" s="40"/>
      <c r="I34" s="40"/>
      <c r="J34" s="11"/>
      <c r="K34" s="11"/>
      <c r="L34" s="11"/>
      <c r="M34" s="11"/>
      <c r="N34" s="11"/>
    </row>
    <row r="35" spans="1:34" ht="26.25" thickTop="1">
      <c r="A35" s="10"/>
      <c r="B35" s="10"/>
      <c r="C35" s="10"/>
      <c r="D35" s="10"/>
      <c r="E35" s="29"/>
      <c r="F35" s="10"/>
      <c r="G35" s="38"/>
      <c r="H35" s="10"/>
      <c r="I35" s="10"/>
      <c r="J35" s="11"/>
      <c r="K35" s="11"/>
      <c r="L35" s="11"/>
      <c r="M35" s="11"/>
      <c r="N35" s="11"/>
    </row>
    <row r="36" spans="1:34" ht="25.5">
      <c r="A36" s="20"/>
      <c r="B36" s="20"/>
      <c r="C36" s="20"/>
      <c r="D36" s="20"/>
      <c r="E36" s="20"/>
      <c r="F36" s="20"/>
      <c r="G36" s="33"/>
      <c r="H36" s="20"/>
      <c r="I36" s="20"/>
    </row>
    <row r="37" spans="1:34">
      <c r="A37" s="20"/>
      <c r="B37" s="20"/>
      <c r="C37" s="20"/>
      <c r="D37" s="20"/>
      <c r="E37" s="20"/>
      <c r="F37" s="20"/>
      <c r="G37" s="20"/>
      <c r="H37" s="20"/>
      <c r="I37" s="20"/>
    </row>
    <row r="38" spans="1:34" s="1" customFormat="1" ht="18">
      <c r="A38" s="53"/>
      <c r="B38" s="53"/>
      <c r="C38" s="53"/>
      <c r="D38" s="21"/>
      <c r="E38" s="22"/>
      <c r="F38" s="23"/>
      <c r="G38" s="22"/>
      <c r="H38" s="22"/>
      <c r="I38" s="23"/>
      <c r="J38" s="22"/>
    </row>
    <row r="39" spans="1:34" s="1" customFormat="1" ht="18">
      <c r="A39" s="53"/>
      <c r="B39" s="53"/>
      <c r="C39" s="53"/>
      <c r="D39" s="21"/>
      <c r="E39" s="22"/>
      <c r="F39" s="23"/>
      <c r="G39" s="22"/>
      <c r="H39" s="22"/>
      <c r="I39" s="23"/>
      <c r="J39" s="22"/>
    </row>
    <row r="40" spans="1:34" s="1" customFormat="1" ht="18">
      <c r="A40" s="53"/>
      <c r="B40" s="53"/>
      <c r="C40" s="53"/>
      <c r="D40" s="21"/>
      <c r="E40" s="22"/>
      <c r="F40" s="23"/>
      <c r="G40" s="22"/>
      <c r="H40" s="22"/>
      <c r="I40" s="23"/>
      <c r="J40" s="22"/>
    </row>
    <row r="41" spans="1:34" s="1" customFormat="1" ht="18">
      <c r="A41" s="53"/>
      <c r="B41" s="53"/>
      <c r="C41" s="53"/>
      <c r="D41" s="21"/>
      <c r="E41" s="22"/>
      <c r="F41" s="23"/>
      <c r="G41" s="22"/>
      <c r="H41" s="22"/>
      <c r="I41" s="23"/>
      <c r="J41" s="22"/>
    </row>
    <row r="42" spans="1:34" s="1" customFormat="1" ht="18">
      <c r="A42" s="53"/>
      <c r="B42" s="53"/>
      <c r="C42" s="53"/>
      <c r="D42" s="21"/>
      <c r="E42" s="22"/>
      <c r="F42" s="23"/>
      <c r="G42" s="22"/>
      <c r="H42" s="22"/>
      <c r="I42" s="23"/>
      <c r="J42" s="22"/>
    </row>
    <row r="43" spans="1:34" s="1" customFormat="1" ht="18">
      <c r="A43" s="53"/>
      <c r="B43" s="53"/>
      <c r="C43" s="53"/>
      <c r="D43" s="21"/>
      <c r="E43" s="22"/>
      <c r="F43" s="23"/>
      <c r="G43" s="22"/>
      <c r="H43" s="22"/>
      <c r="I43" s="23"/>
      <c r="J43" s="22"/>
    </row>
    <row r="44" spans="1:34" s="1" customFormat="1" ht="18">
      <c r="A44" s="53"/>
      <c r="B44" s="53"/>
      <c r="C44" s="53"/>
      <c r="D44" s="21"/>
      <c r="E44" s="22"/>
      <c r="F44" s="23"/>
      <c r="G44" s="22"/>
      <c r="H44" s="22"/>
      <c r="I44" s="23"/>
      <c r="J44" s="22"/>
    </row>
    <row r="45" spans="1:34" s="1" customFormat="1" ht="18">
      <c r="A45" s="53"/>
      <c r="B45" s="53"/>
      <c r="C45" s="53"/>
      <c r="D45" s="21"/>
      <c r="E45" s="22"/>
      <c r="F45" s="23"/>
      <c r="G45" s="22"/>
      <c r="H45" s="22"/>
      <c r="I45" s="23"/>
      <c r="J45" s="22"/>
    </row>
    <row r="46" spans="1:34" s="1" customFormat="1" ht="18">
      <c r="A46" s="53"/>
      <c r="B46" s="53"/>
      <c r="C46" s="53"/>
      <c r="D46" s="24"/>
      <c r="E46" s="22"/>
      <c r="F46" s="23"/>
      <c r="G46" s="22"/>
      <c r="H46" s="22"/>
      <c r="I46" s="23"/>
      <c r="J46" s="22"/>
    </row>
    <row r="47" spans="1:34" s="1" customFormat="1" ht="18">
      <c r="A47" s="53"/>
      <c r="B47" s="53"/>
      <c r="C47" s="53"/>
      <c r="D47" s="21"/>
      <c r="E47" s="22"/>
      <c r="F47" s="23"/>
      <c r="G47" s="22"/>
      <c r="H47" s="22"/>
      <c r="I47" s="23"/>
      <c r="J47" s="22"/>
    </row>
    <row r="48" spans="1:34" ht="18">
      <c r="A48" s="20"/>
      <c r="B48" s="20"/>
      <c r="C48" s="20"/>
      <c r="D48" s="25"/>
      <c r="E48" s="25"/>
      <c r="F48" s="25"/>
      <c r="G48" s="25"/>
      <c r="H48" s="25"/>
      <c r="I48" s="25"/>
      <c r="J48" s="25"/>
    </row>
    <row r="49" spans="1:9" ht="15.75">
      <c r="A49" s="20"/>
      <c r="B49" s="20"/>
      <c r="C49" s="20"/>
      <c r="D49" s="26"/>
      <c r="E49" s="26"/>
      <c r="F49" s="22"/>
      <c r="G49" s="22"/>
      <c r="H49" s="22"/>
      <c r="I49" s="23"/>
    </row>
    <row r="50" spans="1:9" ht="15.75">
      <c r="D50" s="27"/>
      <c r="E50" s="27"/>
      <c r="F50" s="27"/>
      <c r="G50" s="27"/>
      <c r="I50" s="28"/>
    </row>
  </sheetData>
  <mergeCells count="38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N18"/>
    <mergeCell ref="A34:C34"/>
    <mergeCell ref="A21:C21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3:C3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(2)</vt:lpstr>
      <vt:lpstr>'PORTAL SEFIN (2)'!Área_de_impresión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2022-07-25T15:50:23Z</dcterms:modified>
</cp:coreProperties>
</file>