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PARTICIPACIONES\Desktop\CALCULOS DE PARTICIPACIONES FEDERALES\CALCULO DE PARTICIPACIONES 2022\TRABAJOS ADICIONALES\publicación de enero 2022\"/>
    </mc:Choice>
  </mc:AlternateContent>
  <xr:revisionPtr revIDLastSave="0" documentId="13_ncr:1_{F6F8B45C-C6DB-4E4D-8E2C-71CEF1281598}" xr6:coauthVersionLast="47" xr6:coauthVersionMax="47" xr10:uidLastSave="{00000000-0000-0000-0000-000000000000}"/>
  <bookViews>
    <workbookView xWindow="300" yWindow="90" windowWidth="12810" windowHeight="14610" xr2:uid="{00000000-000D-0000-FFFF-FFFF00000000}"/>
  </bookViews>
  <sheets>
    <sheet name="AnexoII" sheetId="1" r:id="rId1"/>
    <sheet name="Hoja1" sheetId="2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_ALI2">#REF!</definedName>
    <definedName name="___ALI3">#REF!</definedName>
    <definedName name="___ALI4">#REF!</definedName>
    <definedName name="___ALI5">#REF!</definedName>
    <definedName name="___ALI6">#REF!</definedName>
    <definedName name="__ALI2">#REF!</definedName>
    <definedName name="__ALI3">#REF!</definedName>
    <definedName name="__ALI4">#REF!</definedName>
    <definedName name="__ALI5">#REF!</definedName>
    <definedName name="__ALI6">#REF!</definedName>
    <definedName name="_ALI2">#REF!</definedName>
    <definedName name="_ALI3">#REF!</definedName>
    <definedName name="_ALI4">#REF!</definedName>
    <definedName name="_ALI5">#REF!</definedName>
    <definedName name="_ALI6">#REF!</definedName>
    <definedName name="Acreed">[1]CATALOGOS!$M$1:$M$87</definedName>
    <definedName name="ALI">#REF!</definedName>
    <definedName name="Alta">[2]CATALOGOS!$J$1:$J$6</definedName>
    <definedName name="_xlnm.Database">#REF!</definedName>
    <definedName name="concentrado">#REF!</definedName>
    <definedName name="D">[3]CATALOGOS!$M$1:$M$87</definedName>
    <definedName name="DEUDA_PUBLICA_DE_ENTIDADES_FEDERATIVAS_Y_MUNICIPIOS_POR_TIPO_DE_DEUDOR">#REF!</definedName>
    <definedName name="EdoAnaliticoEneNov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FtePago">[1]CATALOGOS!$T$1:$T$3</definedName>
    <definedName name="garantia">[4]CATALOGOS!$C$1:$C$5</definedName>
    <definedName name="Garantias">[1]CATALOGOS!$W$1:$W$10</definedName>
    <definedName name="garuantias">[5]CATALOGOS!$W$1:$W$10</definedName>
    <definedName name="GobEdo">#REF!</definedName>
    <definedName name="H">[6]CATALOGOS!$I$1:$I$2</definedName>
    <definedName name="HSep_2010">#REF!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mensual">#REF!</definedName>
    <definedName name="oax">#REF!</definedName>
    <definedName name="RESP">[7]CATALOGOS!$I$1:$I$2</definedName>
    <definedName name="RESP1">[1]CATALOGOS!$I$1:$I$2</definedName>
    <definedName name="SOBRETAA">[1]CATALOGOS!$E$1:$E$3</definedName>
    <definedName name="sobretasa">[8]CATALOGOS!$E$1:$E$3</definedName>
    <definedName name="sobretasas">[1]CATALOGOS!$E$1:$E$3</definedName>
    <definedName name="tasas">[8]CATALOGOS!$G$1:$G$6</definedName>
    <definedName name="ttf">[9]CATALOGOS!$E$1:$E$3</definedName>
    <definedName name="VER">#REF!</definedName>
    <definedName name="W">[10]CATALOGOS!$E$1:$E$3</definedName>
    <definedName name="X">[10]CATALOGOS!$G$1:$G$6</definedName>
    <definedName name="y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1" l="1"/>
  <c r="F33" i="1" s="1"/>
  <c r="I37" i="1"/>
  <c r="H32" i="1" s="1"/>
  <c r="K37" i="1"/>
  <c r="J36" i="1" s="1"/>
  <c r="C37" i="1"/>
  <c r="B25" i="1" s="1"/>
  <c r="E19" i="1"/>
  <c r="D7" i="1" s="1"/>
  <c r="G19" i="1"/>
  <c r="I19" i="1"/>
  <c r="H18" i="1" s="1"/>
  <c r="J34" i="1" l="1"/>
  <c r="J35" i="1"/>
  <c r="J33" i="1"/>
  <c r="J27" i="1"/>
  <c r="J29" i="1"/>
  <c r="J28" i="1"/>
  <c r="J32" i="1"/>
  <c r="J30" i="1"/>
  <c r="J26" i="1"/>
  <c r="J24" i="1"/>
  <c r="J31" i="1"/>
  <c r="J25" i="1"/>
  <c r="H31" i="1"/>
  <c r="H30" i="1"/>
  <c r="H29" i="1"/>
  <c r="H28" i="1"/>
  <c r="H34" i="1"/>
  <c r="H26" i="1"/>
  <c r="H33" i="1"/>
  <c r="H24" i="1"/>
  <c r="H27" i="1"/>
  <c r="H35" i="1"/>
  <c r="H36" i="1"/>
  <c r="H25" i="1"/>
  <c r="F34" i="1"/>
  <c r="F28" i="1"/>
  <c r="F29" i="1"/>
  <c r="F30" i="1"/>
  <c r="F24" i="1"/>
  <c r="F26" i="1"/>
  <c r="F31" i="1"/>
  <c r="F36" i="1"/>
  <c r="F27" i="1"/>
  <c r="F32" i="1"/>
  <c r="F35" i="1"/>
  <c r="F25" i="1"/>
  <c r="B33" i="1"/>
  <c r="B32" i="1"/>
  <c r="B26" i="1"/>
  <c r="B29" i="1"/>
  <c r="B35" i="1"/>
  <c r="B27" i="1"/>
  <c r="B28" i="1"/>
  <c r="B30" i="1"/>
  <c r="B34" i="1"/>
  <c r="B36" i="1"/>
  <c r="B24" i="1"/>
  <c r="B31" i="1"/>
  <c r="H12" i="1"/>
  <c r="H9" i="1"/>
  <c r="H14" i="1"/>
  <c r="H7" i="1"/>
  <c r="H8" i="1"/>
  <c r="H17" i="1"/>
  <c r="H10" i="1"/>
  <c r="H11" i="1"/>
  <c r="H15" i="1"/>
  <c r="H16" i="1"/>
  <c r="H13" i="1"/>
  <c r="H6" i="1"/>
  <c r="F15" i="1"/>
  <c r="F12" i="1"/>
  <c r="F14" i="1"/>
  <c r="F9" i="1"/>
  <c r="F10" i="1"/>
  <c r="F8" i="1"/>
  <c r="F11" i="1"/>
  <c r="F16" i="1"/>
  <c r="F18" i="1"/>
  <c r="F17" i="1"/>
  <c r="F13" i="1"/>
  <c r="F7" i="1"/>
  <c r="F6" i="1"/>
  <c r="D11" i="1"/>
  <c r="D12" i="1"/>
  <c r="D16" i="1"/>
  <c r="D8" i="1"/>
  <c r="D9" i="1"/>
  <c r="D10" i="1"/>
  <c r="D13" i="1"/>
  <c r="D15" i="1"/>
  <c r="D14" i="1"/>
  <c r="D17" i="1"/>
  <c r="D6" i="1"/>
  <c r="D18" i="1"/>
  <c r="F19" i="1" l="1"/>
  <c r="D19" i="1"/>
  <c r="H19" i="1"/>
  <c r="B37" i="1"/>
  <c r="H37" i="1"/>
  <c r="J37" i="1"/>
  <c r="F37" i="1"/>
  <c r="C19" i="1" l="1"/>
  <c r="B16" i="1" l="1"/>
  <c r="B17" i="1"/>
  <c r="B11" i="1"/>
  <c r="B12" i="1"/>
  <c r="B14" i="1"/>
  <c r="B18" i="1"/>
  <c r="B7" i="1"/>
  <c r="B6" i="1"/>
  <c r="B8" i="1"/>
  <c r="B9" i="1"/>
  <c r="B10" i="1"/>
  <c r="B13" i="1"/>
  <c r="B15" i="1"/>
  <c r="B19" i="1" l="1"/>
  <c r="M37" i="1"/>
  <c r="L26" i="1" s="1"/>
  <c r="L28" i="1" l="1"/>
  <c r="L34" i="1"/>
  <c r="L30" i="1"/>
  <c r="L27" i="1"/>
  <c r="L36" i="1"/>
  <c r="L33" i="1"/>
  <c r="L25" i="1"/>
  <c r="L31" i="1"/>
  <c r="L32" i="1"/>
  <c r="L29" i="1"/>
  <c r="L24" i="1"/>
  <c r="L35" i="1"/>
  <c r="M16" i="1"/>
  <c r="M13" i="1"/>
  <c r="M18" i="1"/>
  <c r="M7" i="1"/>
  <c r="M12" i="1"/>
  <c r="M9" i="1"/>
  <c r="M11" i="1"/>
  <c r="M10" i="1"/>
  <c r="K19" i="1"/>
  <c r="J13" i="1" s="1"/>
  <c r="M8" i="1"/>
  <c r="M14" i="1"/>
  <c r="M15" i="1"/>
  <c r="M17" i="1"/>
  <c r="M6" i="1"/>
  <c r="L37" i="1" l="1"/>
  <c r="J12" i="1"/>
  <c r="J16" i="1"/>
  <c r="J8" i="1"/>
  <c r="J10" i="1"/>
  <c r="J7" i="1"/>
  <c r="M19" i="1"/>
  <c r="L11" i="1" s="1"/>
  <c r="J17" i="1"/>
  <c r="J15" i="1"/>
  <c r="J6" i="1"/>
  <c r="J11" i="1"/>
  <c r="J18" i="1"/>
  <c r="J14" i="1"/>
  <c r="J9" i="1"/>
  <c r="J19" i="1" l="1"/>
  <c r="L16" i="1"/>
  <c r="L7" i="1"/>
  <c r="L6" i="1"/>
  <c r="L15" i="1"/>
  <c r="L10" i="1"/>
  <c r="L17" i="1"/>
  <c r="L8" i="1"/>
  <c r="L13" i="1"/>
  <c r="L9" i="1"/>
  <c r="L14" i="1"/>
  <c r="L12" i="1"/>
  <c r="L18" i="1"/>
  <c r="L19" i="1" l="1"/>
  <c r="O25" i="1"/>
  <c r="O29" i="1"/>
  <c r="O28" i="1"/>
  <c r="O34" i="1"/>
  <c r="O27" i="1"/>
  <c r="O26" i="1"/>
  <c r="O33" i="1"/>
  <c r="O35" i="1"/>
  <c r="O32" i="1"/>
  <c r="O36" i="1"/>
  <c r="O30" i="1"/>
  <c r="O31" i="1"/>
  <c r="E37" i="1"/>
  <c r="D35" i="1" s="1"/>
  <c r="O24" i="1"/>
  <c r="D28" i="1" l="1"/>
  <c r="D26" i="1"/>
  <c r="D33" i="1"/>
  <c r="D36" i="1"/>
  <c r="O37" i="1"/>
  <c r="N30" i="1" s="1"/>
  <c r="D30" i="1"/>
  <c r="D29" i="1"/>
  <c r="N24" i="1"/>
  <c r="D32" i="1"/>
  <c r="D27" i="1"/>
  <c r="D25" i="1"/>
  <c r="D24" i="1"/>
  <c r="D31" i="1"/>
  <c r="D34" i="1"/>
  <c r="N27" i="1" l="1"/>
  <c r="N26" i="1"/>
  <c r="N29" i="1"/>
  <c r="N31" i="1"/>
  <c r="D37" i="1"/>
  <c r="N35" i="1"/>
  <c r="N33" i="1"/>
  <c r="N32" i="1"/>
  <c r="N25" i="1"/>
  <c r="N28" i="1"/>
  <c r="N36" i="1"/>
  <c r="N34" i="1"/>
  <c r="N37" i="1" l="1"/>
</calcChain>
</file>

<file path=xl/sharedStrings.xml><?xml version="1.0" encoding="utf-8"?>
<sst xmlns="http://schemas.openxmlformats.org/spreadsheetml/2006/main" count="72" uniqueCount="33">
  <si>
    <t>Municipio</t>
  </si>
  <si>
    <t>Fondo General de Participaciones</t>
  </si>
  <si>
    <t>Fondo de Fomento</t>
  </si>
  <si>
    <t>Impuesto Especial Sobre Producción y Servicio</t>
  </si>
  <si>
    <t>Impuesto Sobre Automóviles Nuevos</t>
  </si>
  <si>
    <t>Fondo de Compensación del Impuesto Sobre Automóviles Nuevos</t>
  </si>
  <si>
    <t>Montos del Fondo Municipal de Participaciones</t>
  </si>
  <si>
    <t>Municipal                                    (Base 2013 + 70%)</t>
  </si>
  <si>
    <t>Porcentaje</t>
  </si>
  <si>
    <t>Monto (Pesos)</t>
  </si>
  <si>
    <t> TOTAL</t>
  </si>
  <si>
    <t>Fondo de Colaboración Administrativa de Predial</t>
  </si>
  <si>
    <t>Art. 4°-A Fracción I de la Ley de Coordinación Fiscal (Gasolina)</t>
  </si>
  <si>
    <t>Fondo de Fiscalización y Recaudación</t>
  </si>
  <si>
    <t>Fondo de Extracción de Hidrocarburos</t>
  </si>
  <si>
    <t>Art. 3°-B de la Ley de Coordinación Fiscal (Fondo de ISR)</t>
  </si>
  <si>
    <t>(30% del Fondo de Fomento Municipal)</t>
  </si>
  <si>
    <t>CALAKMUL</t>
  </si>
  <si>
    <t>CALKINI</t>
  </si>
  <si>
    <t>CAMPECHE</t>
  </si>
  <si>
    <t>CANDELARIA</t>
  </si>
  <si>
    <t>CARMEN</t>
  </si>
  <si>
    <t>CHAMPOTÓN</t>
  </si>
  <si>
    <t>ESCARCEGA</t>
  </si>
  <si>
    <t>HECELCHAKÁN</t>
  </si>
  <si>
    <t>HOPELCHÉN</t>
  </si>
  <si>
    <t>PALIZADA</t>
  </si>
  <si>
    <t>TENABO</t>
  </si>
  <si>
    <t>DZITBALCHÉ</t>
  </si>
  <si>
    <t>SEYBAPLAYA</t>
  </si>
  <si>
    <t>Incentivo Derivado del Artículo 126 de la Ley de ISR (Enajenación de Bienes)</t>
  </si>
  <si>
    <t>Con base en el Anexo II del Acuerdo 02/2014 por el que se expiden los Lineamientos para la publicación de la información a que se refiere el artículo 6° de la Ley de Coordinación  Fiscal, a  continuación, se  presentan  los  porcentajes  y  montos estimados de Participaciones Federales correspondiente a los Municipios para el Ejercicio Fiscal 2021:</t>
  </si>
  <si>
    <t>TOTAL DE PARTICIPACIONES FEDERALES ESTIMADAS PARA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</si>
</sst>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164" formatCode="&quot;$&quot;#,##0"/>
  </numFmts>
  <fonts count="5" x14ac:knownFonts="1">
    <font>
      <sz val="10"/>
      <name val="Arial"/>
      <family val="2"/>
    </font>
    <font>
      <b/>
      <sz val="6"/>
      <color rgb="FF000000"/>
      <name val="Arial"/>
      <family val="2"/>
    </font>
    <font>
      <b/>
      <sz val="5.5"/>
      <color rgb="FF000000"/>
      <name val="Arial"/>
      <family val="2"/>
    </font>
    <font>
      <sz val="5.5"/>
      <color rgb="FF000000"/>
      <name val="Arial"/>
      <family val="2"/>
    </font>
    <font>
      <b/>
      <sz val="9.5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1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6" fontId="2" fillId="3" borderId="13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vertical="center"/>
    </xf>
    <xf numFmtId="0" fontId="3" fillId="4" borderId="13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6" fontId="2" fillId="4" borderId="13" xfId="0" applyNumberFormat="1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6" fontId="2" fillId="4" borderId="16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0" fillId="5" borderId="0" xfId="0" applyFill="1"/>
    <xf numFmtId="164" fontId="1" fillId="2" borderId="12" xfId="0" applyNumberFormat="1" applyFont="1" applyFill="1" applyBorder="1" applyAlignment="1">
      <alignment horizontal="center" vertical="center" wrapText="1"/>
    </xf>
    <xf numFmtId="164" fontId="2" fillId="3" borderId="13" xfId="0" applyNumberFormat="1" applyFont="1" applyFill="1" applyBorder="1" applyAlignment="1">
      <alignment horizontal="center" vertical="center"/>
    </xf>
    <xf numFmtId="164" fontId="2" fillId="4" borderId="13" xfId="0" applyNumberFormat="1" applyFont="1" applyFill="1" applyBorder="1" applyAlignment="1">
      <alignment horizontal="center" vertical="center"/>
    </xf>
    <xf numFmtId="164" fontId="2" fillId="4" borderId="15" xfId="0" applyNumberFormat="1" applyFont="1" applyFill="1" applyBorder="1" applyAlignment="1">
      <alignment horizontal="center" vertical="center"/>
    </xf>
    <xf numFmtId="164" fontId="2" fillId="2" borderId="12" xfId="0" applyNumberFormat="1" applyFont="1" applyFill="1" applyBorder="1" applyAlignment="1">
      <alignment horizontal="center" vertical="center" wrapText="1"/>
    </xf>
    <xf numFmtId="164" fontId="3" fillId="3" borderId="13" xfId="0" applyNumberFormat="1" applyFont="1" applyFill="1" applyBorder="1" applyAlignment="1">
      <alignment horizontal="center" vertical="center"/>
    </xf>
    <xf numFmtId="164" fontId="3" fillId="4" borderId="13" xfId="0" applyNumberFormat="1" applyFont="1" applyFill="1" applyBorder="1" applyAlignment="1">
      <alignment horizontal="center" vertical="center"/>
    </xf>
    <xf numFmtId="164" fontId="0" fillId="0" borderId="0" xfId="0" applyNumberFormat="1"/>
    <xf numFmtId="164" fontId="2" fillId="4" borderId="16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9" fontId="2" fillId="2" borderId="14" xfId="0" applyNumberFormat="1" applyFont="1" applyFill="1" applyBorder="1" applyAlignment="1">
      <alignment horizontal="center" vertical="center" wrapText="1"/>
    </xf>
    <xf numFmtId="9" fontId="2" fillId="2" borderId="9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0" fillId="5" borderId="17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left" vertical="top" wrapText="1" indent="5"/>
    </xf>
    <xf numFmtId="0" fontId="0" fillId="5" borderId="0" xfId="0" applyFill="1" applyAlignment="1">
      <alignment horizontal="left" vertical="top" wrapText="1" indent="5"/>
    </xf>
    <xf numFmtId="0" fontId="4" fillId="5" borderId="0" xfId="0" applyFont="1" applyFill="1" applyAlignment="1">
      <alignment horizontal="left" vertical="top" wrapText="1" indent="5"/>
    </xf>
    <xf numFmtId="0" fontId="0" fillId="5" borderId="0" xfId="0" applyFill="1" applyAlignment="1">
      <alignment horizontal="left" vertical="top" wrapText="1" indent="5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SERGIO~1\AppData\Local\Temp\Rar$DIa0.451\CONCENTRADO%20AUDITOR&#205;A%2019022013\Nueva%20carpeta\Reportes%20Junio%202012\ZAC-021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ANGELE~1\AppData\Local\Temp\Rar$DI89.768\Users\carlos_leong\Desktop\Cuadros%20Deuda\Dic-10\16%20MICH%2003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ANGELE~1\AppData\Local\Temp\Rar$DI89.768\Baja%20California%20Su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stadis-Deuda\Septiembre%202012\Reportes%20Recibidos%20Tercer%20Trimestre\HID-0312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ANGELE~1\AppData\Local\Temp\Rar$DI89.768\Mis%20documentos\jaime\MAR09\16%20MICH%2012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euda\Estadis-Deuda\Septiembre%202013\Reportes%20recibidos\SON-03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sergio_martinez\AppData\Local\Microsoft\Windows\Temporary%20Internet%20Files\Content.Outlook\WRD1MHBP\II%20trim%20201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so\DIC09\16%20MICH%20120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ANGELE~1\AppData\Local\Temp\Rar$DI89.768\06%20COL%2003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SERGIO~1\AppData\Local\Temp\Rar$DIa0.451\CONCENTRADO%20AUDITOR&#205;A%2019022013\Nueva%20carpeta\deuda%20de%20abril-junio%20(06-08-201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/>
      <sheetData sheetId="1"/>
      <sheetData sheetId="2"/>
      <sheetData sheetId="3"/>
      <sheetData sheetId="4">
        <row r="1">
          <cell r="E1" t="str">
            <v>  </v>
          </cell>
          <cell r="I1" t="str">
            <v>SI</v>
          </cell>
          <cell r="M1" t="str">
            <v>ABNAMRO</v>
          </cell>
          <cell r="T1" t="str">
            <v>PARTICIPACIONES</v>
          </cell>
          <cell r="W1" t="str">
            <v>TENENCIA</v>
          </cell>
        </row>
        <row r="2">
          <cell r="E2" t="str">
            <v>Más</v>
          </cell>
          <cell r="I2" t="str">
            <v>NO</v>
          </cell>
          <cell r="M2" t="str">
            <v>AFIRME</v>
          </cell>
          <cell r="T2" t="str">
            <v>APORTACIONES</v>
          </cell>
          <cell r="W2" t="str">
            <v>ISN</v>
          </cell>
        </row>
        <row r="3">
          <cell r="E3" t="str">
            <v>Por</v>
          </cell>
          <cell r="M3" t="str">
            <v>AMERICAN EXPRESS</v>
          </cell>
          <cell r="T3" t="str">
            <v>INGRESOS PROPIOS</v>
          </cell>
          <cell r="W3" t="str">
            <v>PEAJES</v>
          </cell>
        </row>
        <row r="4">
          <cell r="M4" t="str">
            <v>ANÁHUAC</v>
          </cell>
          <cell r="W4" t="str">
            <v>CUOTAS</v>
          </cell>
        </row>
        <row r="5">
          <cell r="M5" t="str">
            <v>ATLÁNTICO</v>
          </cell>
          <cell r="W5" t="str">
            <v>FAIS</v>
          </cell>
        </row>
        <row r="6">
          <cell r="M6" t="str">
            <v>AUTOFIN</v>
          </cell>
          <cell r="W6" t="str">
            <v>FAFEF</v>
          </cell>
        </row>
        <row r="7">
          <cell r="M7" t="str">
            <v>AZTECA</v>
          </cell>
          <cell r="W7" t="str">
            <v>FORTAMUN</v>
          </cell>
        </row>
        <row r="8">
          <cell r="M8" t="str">
            <v>BAJÍO</v>
          </cell>
          <cell r="W8" t="str">
            <v>FONAREC</v>
          </cell>
        </row>
        <row r="9">
          <cell r="M9" t="str">
            <v>BAMSA</v>
          </cell>
          <cell r="W9" t="str">
            <v>PARTICIPACIONES</v>
          </cell>
        </row>
        <row r="10">
          <cell r="M10" t="str">
            <v>BANAMEX</v>
          </cell>
          <cell r="W10" t="str">
            <v>OTROS</v>
          </cell>
        </row>
        <row r="11">
          <cell r="M11" t="str">
            <v>BANCEN</v>
          </cell>
        </row>
        <row r="12">
          <cell r="M12" t="str">
            <v>BANCENTRO</v>
          </cell>
        </row>
        <row r="13">
          <cell r="M13" t="str">
            <v>BANCO FACIL</v>
          </cell>
        </row>
        <row r="14">
          <cell r="M14" t="str">
            <v>BANCO FAMSA</v>
          </cell>
        </row>
        <row r="15">
          <cell r="M15" t="str">
            <v>BANCOMEXT</v>
          </cell>
        </row>
        <row r="16">
          <cell r="M16" t="str">
            <v>BANCREPS</v>
          </cell>
        </row>
        <row r="17">
          <cell r="M17" t="str">
            <v>BANCRISA</v>
          </cell>
        </row>
        <row r="18">
          <cell r="M18" t="str">
            <v>BANCRO</v>
          </cell>
        </row>
        <row r="19">
          <cell r="M19" t="str">
            <v>BANCRUGO</v>
          </cell>
        </row>
        <row r="20">
          <cell r="M20" t="str">
            <v>BANCRUNE</v>
          </cell>
        </row>
        <row r="21">
          <cell r="M21" t="str">
            <v>BANCRUNO</v>
          </cell>
        </row>
        <row r="22">
          <cell r="M22" t="str">
            <v>BANJÉRCITO</v>
          </cell>
        </row>
        <row r="23">
          <cell r="M23" t="str">
            <v>BANK ONE</v>
          </cell>
        </row>
        <row r="24">
          <cell r="M24" t="str">
            <v>BANOBRAS</v>
          </cell>
        </row>
        <row r="25">
          <cell r="M25" t="str">
            <v>BANORTE</v>
          </cell>
        </row>
        <row r="26">
          <cell r="M26" t="str">
            <v>BANORTE</v>
          </cell>
        </row>
        <row r="27">
          <cell r="M27" t="str">
            <v>BANPAÍS</v>
          </cell>
        </row>
        <row r="28">
          <cell r="M28" t="str">
            <v>BANREGIO</v>
          </cell>
        </row>
        <row r="29">
          <cell r="M29" t="str">
            <v>BANRURAL</v>
          </cell>
        </row>
        <row r="30">
          <cell r="M30" t="str">
            <v>BANRURAL PACÍFI</v>
          </cell>
        </row>
        <row r="31">
          <cell r="M31" t="str">
            <v>BANSEFI</v>
          </cell>
        </row>
        <row r="32">
          <cell r="M32" t="str">
            <v>BANSI</v>
          </cell>
        </row>
        <row r="33">
          <cell r="M33" t="str">
            <v>BARCLAYS</v>
          </cell>
        </row>
        <row r="34">
          <cell r="M34" t="str">
            <v>BBVA BANCOMER</v>
          </cell>
        </row>
        <row r="35">
          <cell r="M35" t="str">
            <v>BBVA SERVICIOS</v>
          </cell>
        </row>
        <row r="36">
          <cell r="M36" t="str">
            <v>BCR NORTE</v>
          </cell>
        </row>
        <row r="37">
          <cell r="M37" t="str">
            <v>BM ACTINVER</v>
          </cell>
        </row>
        <row r="38">
          <cell r="M38" t="str">
            <v>BNCI</v>
          </cell>
        </row>
        <row r="39">
          <cell r="M39" t="str">
            <v>BNP</v>
          </cell>
        </row>
        <row r="40">
          <cell r="M40" t="str">
            <v>BOSTON</v>
          </cell>
        </row>
        <row r="41">
          <cell r="M41" t="str">
            <v>CAPITAL</v>
          </cell>
        </row>
        <row r="42">
          <cell r="M42" t="str">
            <v>CENTRO NORTE</v>
          </cell>
        </row>
        <row r="43">
          <cell r="M43" t="str">
            <v>CENTRO SUR</v>
          </cell>
        </row>
        <row r="44">
          <cell r="M44" t="str">
            <v>CITIBANK</v>
          </cell>
        </row>
        <row r="45">
          <cell r="M45" t="str">
            <v>COMPARTAMOS</v>
          </cell>
        </row>
        <row r="46">
          <cell r="M46" t="str">
            <v>CONFÍA</v>
          </cell>
        </row>
        <row r="47">
          <cell r="M47" t="str">
            <v>CREDIT SUISSE FIRST BOSTON</v>
          </cell>
        </row>
        <row r="48">
          <cell r="M48" t="str">
            <v>CREMI</v>
          </cell>
        </row>
        <row r="49">
          <cell r="M49" t="str">
            <v>DEUTSCHE</v>
          </cell>
        </row>
        <row r="50">
          <cell r="M50" t="str">
            <v>DEXIA</v>
          </cell>
        </row>
        <row r="51">
          <cell r="M51" t="str">
            <v>FINA</v>
          </cell>
        </row>
        <row r="52">
          <cell r="M52" t="str">
            <v>FONHAPO</v>
          </cell>
        </row>
        <row r="53">
          <cell r="M53" t="str">
            <v>FUJI</v>
          </cell>
        </row>
        <row r="54">
          <cell r="M54" t="str">
            <v>GE MONEY</v>
          </cell>
        </row>
        <row r="55">
          <cell r="M55" t="str">
            <v>HIPOTECARIA FEDERAL</v>
          </cell>
        </row>
        <row r="56">
          <cell r="M56" t="str">
            <v>HSBC</v>
          </cell>
        </row>
        <row r="57">
          <cell r="M57" t="str">
            <v>INBURSA</v>
          </cell>
        </row>
        <row r="58">
          <cell r="M58" t="str">
            <v>INDUSTRIAL</v>
          </cell>
        </row>
        <row r="59">
          <cell r="M59" t="str">
            <v>ING</v>
          </cell>
        </row>
        <row r="60">
          <cell r="M60" t="str">
            <v>INTERACCIONES</v>
          </cell>
        </row>
        <row r="61">
          <cell r="M61" t="str">
            <v>INTERBANCO</v>
          </cell>
        </row>
        <row r="62">
          <cell r="M62" t="str">
            <v>INVEX</v>
          </cell>
        </row>
        <row r="63">
          <cell r="M63" t="str">
            <v>IXE</v>
          </cell>
        </row>
        <row r="64">
          <cell r="M64" t="str">
            <v>JP MORGAN</v>
          </cell>
        </row>
        <row r="65">
          <cell r="M65" t="str">
            <v>JP MORGAN</v>
          </cell>
        </row>
        <row r="66">
          <cell r="M66" t="str">
            <v>MIFEL</v>
          </cell>
        </row>
        <row r="67">
          <cell r="M67" t="str">
            <v>MONEX</v>
          </cell>
        </row>
        <row r="68">
          <cell r="M68" t="str">
            <v>NAFIN</v>
          </cell>
        </row>
        <row r="69">
          <cell r="M69" t="str">
            <v>NATIONSBANK</v>
          </cell>
        </row>
        <row r="70">
          <cell r="M70" t="str">
            <v>OBRERO</v>
          </cell>
        </row>
        <row r="71">
          <cell r="M71" t="str">
            <v>ORIENTE</v>
          </cell>
        </row>
        <row r="72">
          <cell r="M72" t="str">
            <v>OTRO</v>
          </cell>
        </row>
        <row r="73">
          <cell r="M73" t="str">
            <v>PENINSULAR</v>
          </cell>
        </row>
        <row r="74">
          <cell r="M74" t="str">
            <v>PROMEX</v>
          </cell>
        </row>
        <row r="75">
          <cell r="M75" t="str">
            <v>PRONORTE</v>
          </cell>
        </row>
        <row r="76">
          <cell r="M76" t="str">
            <v>QUADRUM</v>
          </cell>
        </row>
        <row r="77">
          <cell r="M77" t="str">
            <v>REPUBLIC NY</v>
          </cell>
        </row>
        <row r="78">
          <cell r="M78" t="str">
            <v>SANTANDER</v>
          </cell>
        </row>
        <row r="79">
          <cell r="M79" t="str">
            <v>SANTANDER</v>
          </cell>
        </row>
        <row r="80">
          <cell r="M80" t="str">
            <v>SCOTIABANK INVERLAT</v>
          </cell>
        </row>
        <row r="81">
          <cell r="M81" t="str">
            <v>SERFIN</v>
          </cell>
        </row>
        <row r="82">
          <cell r="M82" t="str">
            <v>SOCIÉTÉ</v>
          </cell>
        </row>
        <row r="83">
          <cell r="M83" t="str">
            <v>SURESTE</v>
          </cell>
        </row>
        <row r="84">
          <cell r="M84" t="str">
            <v>TOKYO</v>
          </cell>
        </row>
        <row r="85">
          <cell r="M85" t="str">
            <v>UNIÓN</v>
          </cell>
        </row>
        <row r="86">
          <cell r="M86" t="str">
            <v>VE POR MÁS</v>
          </cell>
        </row>
        <row r="87">
          <cell r="M87" t="str">
            <v>WAL-MART</v>
          </cell>
        </row>
      </sheetData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Instruc"/>
      <sheetName val="CATALOGOS"/>
      <sheetName val="Aux"/>
      <sheetName val="Fto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E1" t="str">
            <v>  </v>
          </cell>
          <cell r="G1" t="str">
            <v>TIIE</v>
          </cell>
        </row>
        <row r="2">
          <cell r="E2" t="str">
            <v>Más</v>
          </cell>
          <cell r="G2" t="str">
            <v>FOAEM</v>
          </cell>
        </row>
        <row r="3">
          <cell r="E3" t="str">
            <v>Por</v>
          </cell>
          <cell r="G3" t="str">
            <v>CPP</v>
          </cell>
        </row>
        <row r="4">
          <cell r="G4" t="str">
            <v>CETES</v>
          </cell>
        </row>
        <row r="5">
          <cell r="G5" t="str">
            <v>UDIS</v>
          </cell>
        </row>
        <row r="6">
          <cell r="G6" t="str">
            <v>OTRA</v>
          </cell>
        </row>
      </sheetData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CATALOGOS"/>
      <sheetName val="Instruc"/>
    </sheetNames>
    <sheetDataSet>
      <sheetData sheetId="0" refreshError="1"/>
      <sheetData sheetId="1"/>
      <sheetData sheetId="2" refreshError="1"/>
      <sheetData sheetId="3">
        <row r="1">
          <cell r="J1" t="str">
            <v>Nuevo</v>
          </cell>
        </row>
        <row r="2">
          <cell r="J2" t="str">
            <v>Reestructurado</v>
          </cell>
        </row>
        <row r="3">
          <cell r="J3" t="str">
            <v>Refinanciamiento</v>
          </cell>
        </row>
        <row r="4">
          <cell r="J4" t="str">
            <v>Modificado</v>
          </cell>
        </row>
        <row r="5">
          <cell r="J5" t="str">
            <v>Sintesis</v>
          </cell>
        </row>
        <row r="6">
          <cell r="J6" t="str">
            <v>Otros</v>
          </cell>
        </row>
      </sheetData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/>
      <sheetData sheetId="1"/>
      <sheetData sheetId="2"/>
      <sheetData sheetId="3"/>
      <sheetData sheetId="4">
        <row r="1">
          <cell r="M1" t="str">
            <v>ABNAMRO</v>
          </cell>
        </row>
        <row r="2">
          <cell r="M2" t="str">
            <v>AFIRME</v>
          </cell>
        </row>
        <row r="3">
          <cell r="M3" t="str">
            <v>AMERICAN EXPRESS</v>
          </cell>
        </row>
        <row r="4">
          <cell r="M4" t="str">
            <v>ANÁHUAC</v>
          </cell>
        </row>
        <row r="5">
          <cell r="M5" t="str">
            <v>ATLÁNTICO</v>
          </cell>
        </row>
        <row r="6">
          <cell r="M6" t="str">
            <v>AUTOFIN</v>
          </cell>
        </row>
        <row r="7">
          <cell r="M7" t="str">
            <v>AZTECA</v>
          </cell>
        </row>
        <row r="8">
          <cell r="M8" t="str">
            <v>BAJÍO</v>
          </cell>
        </row>
        <row r="9">
          <cell r="M9" t="str">
            <v>BAMSA</v>
          </cell>
        </row>
        <row r="10">
          <cell r="M10" t="str">
            <v>BANAMEX</v>
          </cell>
        </row>
        <row r="11">
          <cell r="M11" t="str">
            <v>BANCEN</v>
          </cell>
        </row>
        <row r="12">
          <cell r="M12" t="str">
            <v>BANCENTRO</v>
          </cell>
        </row>
        <row r="13">
          <cell r="M13" t="str">
            <v>BANCO FACIL</v>
          </cell>
        </row>
        <row r="14">
          <cell r="M14" t="str">
            <v>BANCO FAMSA</v>
          </cell>
        </row>
        <row r="15">
          <cell r="M15" t="str">
            <v>BANCOMEXT</v>
          </cell>
        </row>
        <row r="16">
          <cell r="M16" t="str">
            <v>BANCREPS</v>
          </cell>
        </row>
        <row r="17">
          <cell r="M17" t="str">
            <v>BANCRISA</v>
          </cell>
        </row>
        <row r="18">
          <cell r="M18" t="str">
            <v>BANCRO</v>
          </cell>
        </row>
        <row r="19">
          <cell r="M19" t="str">
            <v>BANCRUGO</v>
          </cell>
        </row>
        <row r="20">
          <cell r="M20" t="str">
            <v>BANCRUNE</v>
          </cell>
        </row>
        <row r="21">
          <cell r="M21" t="str">
            <v>BANCRUNO</v>
          </cell>
        </row>
        <row r="22">
          <cell r="M22" t="str">
            <v>BANJÉRCITO</v>
          </cell>
        </row>
        <row r="23">
          <cell r="M23" t="str">
            <v>BANK ONE</v>
          </cell>
        </row>
        <row r="24">
          <cell r="M24" t="str">
            <v>BANOBRAS</v>
          </cell>
        </row>
        <row r="25">
          <cell r="M25" t="str">
            <v>BANORTE</v>
          </cell>
        </row>
        <row r="26">
          <cell r="M26" t="str">
            <v>BANORTE</v>
          </cell>
        </row>
        <row r="27">
          <cell r="M27" t="str">
            <v>BANPAÍS</v>
          </cell>
        </row>
        <row r="28">
          <cell r="M28" t="str">
            <v>BANREGIO</v>
          </cell>
        </row>
        <row r="29">
          <cell r="M29" t="str">
            <v>BANRURAL</v>
          </cell>
        </row>
        <row r="30">
          <cell r="M30" t="str">
            <v>BANRURAL PACÍFI</v>
          </cell>
        </row>
        <row r="31">
          <cell r="M31" t="str">
            <v>BANSEFI</v>
          </cell>
        </row>
        <row r="32">
          <cell r="M32" t="str">
            <v>BANSI</v>
          </cell>
        </row>
        <row r="33">
          <cell r="M33" t="str">
            <v>BARCLAYS</v>
          </cell>
        </row>
        <row r="34">
          <cell r="M34" t="str">
            <v>BBVA BANCOMER</v>
          </cell>
        </row>
        <row r="35">
          <cell r="M35" t="str">
            <v>BBVA SERVICIOS</v>
          </cell>
        </row>
        <row r="36">
          <cell r="M36" t="str">
            <v>BCR NORTE</v>
          </cell>
        </row>
        <row r="37">
          <cell r="M37" t="str">
            <v>BM ACTINVER</v>
          </cell>
        </row>
        <row r="38">
          <cell r="M38" t="str">
            <v>BNCI</v>
          </cell>
        </row>
        <row r="39">
          <cell r="M39" t="str">
            <v>BNP</v>
          </cell>
        </row>
        <row r="40">
          <cell r="M40" t="str">
            <v>BOSTON</v>
          </cell>
        </row>
        <row r="41">
          <cell r="M41" t="str">
            <v>CAPITAL</v>
          </cell>
        </row>
        <row r="42">
          <cell r="M42" t="str">
            <v>CENTRO NORTE</v>
          </cell>
        </row>
        <row r="43">
          <cell r="M43" t="str">
            <v>CENTRO SUR</v>
          </cell>
        </row>
        <row r="44">
          <cell r="M44" t="str">
            <v>CITIBANK</v>
          </cell>
        </row>
        <row r="45">
          <cell r="M45" t="str">
            <v>COMPARTAMOS</v>
          </cell>
        </row>
        <row r="46">
          <cell r="M46" t="str">
            <v>CONFÍA</v>
          </cell>
        </row>
        <row r="47">
          <cell r="M47" t="str">
            <v>CREDIT SUISSE FIRST BOSTON</v>
          </cell>
        </row>
        <row r="48">
          <cell r="M48" t="str">
            <v>CREMI</v>
          </cell>
        </row>
        <row r="49">
          <cell r="M49" t="str">
            <v>DEUTSCHE</v>
          </cell>
        </row>
        <row r="50">
          <cell r="M50" t="str">
            <v>DEXIA</v>
          </cell>
        </row>
        <row r="51">
          <cell r="M51" t="str">
            <v>FINA</v>
          </cell>
        </row>
        <row r="52">
          <cell r="M52" t="str">
            <v>FONHAPO</v>
          </cell>
        </row>
        <row r="53">
          <cell r="M53" t="str">
            <v>FUJI</v>
          </cell>
        </row>
        <row r="54">
          <cell r="M54" t="str">
            <v>GE MONEY</v>
          </cell>
        </row>
        <row r="55">
          <cell r="M55" t="str">
            <v>HIPOTECARIA FEDERAL</v>
          </cell>
        </row>
        <row r="56">
          <cell r="M56" t="str">
            <v>HSBC</v>
          </cell>
        </row>
        <row r="57">
          <cell r="M57" t="str">
            <v>INBURSA</v>
          </cell>
        </row>
        <row r="58">
          <cell r="M58" t="str">
            <v>INDUSTRIAL</v>
          </cell>
        </row>
        <row r="59">
          <cell r="M59" t="str">
            <v>ING</v>
          </cell>
        </row>
        <row r="60">
          <cell r="M60" t="str">
            <v>INTERACCIONES</v>
          </cell>
        </row>
        <row r="61">
          <cell r="M61" t="str">
            <v>INTERBANCO</v>
          </cell>
        </row>
        <row r="62">
          <cell r="M62" t="str">
            <v>INVEX</v>
          </cell>
        </row>
        <row r="63">
          <cell r="M63" t="str">
            <v>IXE</v>
          </cell>
        </row>
        <row r="64">
          <cell r="M64" t="str">
            <v>JP MORGAN</v>
          </cell>
        </row>
        <row r="65">
          <cell r="M65" t="str">
            <v>JP MORGAN</v>
          </cell>
        </row>
        <row r="66">
          <cell r="M66" t="str">
            <v>MIFEL</v>
          </cell>
        </row>
        <row r="67">
          <cell r="M67" t="str">
            <v>MONEX</v>
          </cell>
        </row>
        <row r="68">
          <cell r="M68" t="str">
            <v>NAFIN</v>
          </cell>
        </row>
        <row r="69">
          <cell r="M69" t="str">
            <v>NATIONSBANK</v>
          </cell>
        </row>
        <row r="70">
          <cell r="M70" t="str">
            <v>OBRERO</v>
          </cell>
        </row>
        <row r="71">
          <cell r="M71" t="str">
            <v>ORIENTE</v>
          </cell>
        </row>
        <row r="72">
          <cell r="M72" t="str">
            <v>OTRO</v>
          </cell>
        </row>
        <row r="73">
          <cell r="M73" t="str">
            <v>PENINSULAR</v>
          </cell>
        </row>
        <row r="74">
          <cell r="M74" t="str">
            <v>PROMEX</v>
          </cell>
        </row>
        <row r="75">
          <cell r="M75" t="str">
            <v>PRONORTE</v>
          </cell>
        </row>
        <row r="76">
          <cell r="M76" t="str">
            <v>QUADRUM</v>
          </cell>
        </row>
        <row r="77">
          <cell r="M77" t="str">
            <v>REPUBLIC NY</v>
          </cell>
        </row>
        <row r="78">
          <cell r="M78" t="str">
            <v>SANTANDER</v>
          </cell>
        </row>
        <row r="79">
          <cell r="M79" t="str">
            <v>SANTANDER</v>
          </cell>
        </row>
        <row r="80">
          <cell r="M80" t="str">
            <v>SCOTIABANK INVERLAT</v>
          </cell>
        </row>
        <row r="81">
          <cell r="M81" t="str">
            <v>SERFIN</v>
          </cell>
        </row>
        <row r="82">
          <cell r="M82" t="str">
            <v>SOCIÉTÉ</v>
          </cell>
        </row>
        <row r="83">
          <cell r="M83" t="str">
            <v>SURESTE</v>
          </cell>
        </row>
        <row r="84">
          <cell r="M84" t="str">
            <v>TOKYO</v>
          </cell>
        </row>
        <row r="85">
          <cell r="M85" t="str">
            <v>UNIÓN</v>
          </cell>
        </row>
        <row r="86">
          <cell r="M86" t="str">
            <v>VE POR MÁS</v>
          </cell>
        </row>
        <row r="87">
          <cell r="M87" t="str">
            <v>WAL-MART</v>
          </cell>
        </row>
      </sheetData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Instruc"/>
      <sheetName val="CATALOGOS"/>
      <sheetName val="Aux"/>
      <sheetName val="Fto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C1" t="str">
            <v>Imp.Sobre Nómina</v>
          </cell>
        </row>
        <row r="2">
          <cell r="C2" t="str">
            <v>Tenencia Federal</v>
          </cell>
        </row>
        <row r="3">
          <cell r="C3" t="str">
            <v>Tenencia Local</v>
          </cell>
        </row>
        <row r="4">
          <cell r="C4" t="str">
            <v>Peage por cuotas a casetas</v>
          </cell>
        </row>
        <row r="5">
          <cell r="C5" t="str">
            <v>Otros</v>
          </cell>
        </row>
      </sheetData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/>
      <sheetData sheetId="1"/>
      <sheetData sheetId="2"/>
      <sheetData sheetId="3"/>
      <sheetData sheetId="4">
        <row r="1">
          <cell r="W1" t="str">
            <v>TENENCIA</v>
          </cell>
        </row>
        <row r="2">
          <cell r="W2" t="str">
            <v>ISN</v>
          </cell>
        </row>
        <row r="3">
          <cell r="W3" t="str">
            <v>PEAJES</v>
          </cell>
        </row>
        <row r="4">
          <cell r="W4" t="str">
            <v>CUOTAS</v>
          </cell>
        </row>
        <row r="5">
          <cell r="W5" t="str">
            <v>FAIS</v>
          </cell>
        </row>
        <row r="6">
          <cell r="W6" t="str">
            <v>FAFEF</v>
          </cell>
        </row>
        <row r="7">
          <cell r="W7" t="str">
            <v>FORTAMUN</v>
          </cell>
        </row>
        <row r="8">
          <cell r="W8" t="str">
            <v>FONAREC</v>
          </cell>
        </row>
        <row r="9">
          <cell r="W9" t="str">
            <v>PARTICIPACIONES</v>
          </cell>
        </row>
        <row r="10">
          <cell r="W10" t="str">
            <v>OTROS</v>
          </cell>
        </row>
      </sheetData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I1" t="str">
            <v>SI</v>
          </cell>
        </row>
        <row r="2">
          <cell r="I2" t="str">
            <v>NO</v>
          </cell>
        </row>
      </sheetData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Instruc"/>
      <sheetName val="CATALOGOS"/>
      <sheetName val="Aux"/>
      <sheetName val="Fto"/>
      <sheetName val="Hoja1"/>
    </sheetNames>
    <sheetDataSet>
      <sheetData sheetId="0"/>
      <sheetData sheetId="1"/>
      <sheetData sheetId="2"/>
      <sheetData sheetId="3"/>
      <sheetData sheetId="4">
        <row r="1">
          <cell r="I1" t="str">
            <v>SI</v>
          </cell>
        </row>
        <row r="2">
          <cell r="I2" t="str">
            <v>NO</v>
          </cell>
        </row>
      </sheetData>
      <sheetData sheetId="5"/>
      <sheetData sheetId="6"/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Instruc"/>
      <sheetName val="CATALOGOS"/>
      <sheetName val="Aux"/>
      <sheetName val="Fto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E1" t="str">
            <v>  </v>
          </cell>
          <cell r="G1" t="str">
            <v>TIIE</v>
          </cell>
        </row>
        <row r="2">
          <cell r="E2" t="str">
            <v>Más</v>
          </cell>
          <cell r="G2" t="str">
            <v>FOAEM</v>
          </cell>
        </row>
        <row r="3">
          <cell r="E3" t="str">
            <v>Por</v>
          </cell>
          <cell r="G3" t="str">
            <v>CPP</v>
          </cell>
        </row>
        <row r="4">
          <cell r="G4" t="str">
            <v>CETES</v>
          </cell>
        </row>
        <row r="5">
          <cell r="G5" t="str">
            <v>UDIS</v>
          </cell>
        </row>
        <row r="6">
          <cell r="G6" t="str">
            <v>OTRA</v>
          </cell>
        </row>
      </sheetData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/>
      <sheetData sheetId="1"/>
      <sheetData sheetId="2"/>
      <sheetData sheetId="3"/>
      <sheetData sheetId="4">
        <row r="1">
          <cell r="E1" t="str">
            <v>  </v>
          </cell>
        </row>
        <row r="2">
          <cell r="E2" t="str">
            <v>Más</v>
          </cell>
        </row>
        <row r="3">
          <cell r="E3" t="str">
            <v>Por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7"/>
  <sheetViews>
    <sheetView tabSelected="1" topLeftCell="G1" zoomScaleNormal="100" workbookViewId="0">
      <selection activeCell="R19" sqref="R19"/>
    </sheetView>
  </sheetViews>
  <sheetFormatPr baseColWidth="10" defaultRowHeight="12.75" x14ac:dyDescent="0.2"/>
  <cols>
    <col min="1" max="1" width="14.42578125" customWidth="1"/>
    <col min="3" max="3" width="11.42578125" style="22"/>
    <col min="4" max="4" width="11.140625" customWidth="1"/>
    <col min="5" max="5" width="11.42578125" style="22"/>
    <col min="7" max="7" width="11.42578125" style="22"/>
    <col min="9" max="9" width="11.42578125" style="22"/>
    <col min="11" max="11" width="11.42578125" style="22"/>
    <col min="13" max="13" width="14.28515625" style="22" customWidth="1"/>
    <col min="15" max="15" width="13" customWidth="1"/>
  </cols>
  <sheetData>
    <row r="1" spans="1:15" ht="34.5" customHeight="1" x14ac:dyDescent="0.2">
      <c r="A1" s="48" t="s">
        <v>31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5" ht="13.5" thickBot="1" x14ac:dyDescent="0.25">
      <c r="A2" s="50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5" ht="21.75" customHeight="1" x14ac:dyDescent="0.2">
      <c r="A3" s="41" t="s">
        <v>0</v>
      </c>
      <c r="B3" s="44" t="s">
        <v>1</v>
      </c>
      <c r="C3" s="29"/>
      <c r="D3" s="28" t="s">
        <v>2</v>
      </c>
      <c r="E3" s="29"/>
      <c r="F3" s="28" t="s">
        <v>3</v>
      </c>
      <c r="G3" s="29"/>
      <c r="H3" s="28" t="s">
        <v>4</v>
      </c>
      <c r="I3" s="29"/>
      <c r="J3" s="28" t="s">
        <v>5</v>
      </c>
      <c r="K3" s="29"/>
      <c r="L3" s="28" t="s">
        <v>6</v>
      </c>
      <c r="M3" s="29"/>
      <c r="N3" s="14"/>
      <c r="O3" s="14"/>
    </row>
    <row r="4" spans="1:15" ht="13.5" thickBot="1" x14ac:dyDescent="0.25">
      <c r="A4" s="42"/>
      <c r="B4" s="45"/>
      <c r="C4" s="31"/>
      <c r="D4" s="34" t="s">
        <v>7</v>
      </c>
      <c r="E4" s="35"/>
      <c r="F4" s="30"/>
      <c r="G4" s="31"/>
      <c r="H4" s="30"/>
      <c r="I4" s="31"/>
      <c r="J4" s="30"/>
      <c r="K4" s="31"/>
      <c r="L4" s="30"/>
      <c r="M4" s="31"/>
      <c r="N4" s="14"/>
      <c r="O4" s="14"/>
    </row>
    <row r="5" spans="1:15" ht="13.5" thickBot="1" x14ac:dyDescent="0.25">
      <c r="A5" s="43"/>
      <c r="B5" s="1" t="s">
        <v>8</v>
      </c>
      <c r="C5" s="15" t="s">
        <v>9</v>
      </c>
      <c r="D5" s="1" t="s">
        <v>8</v>
      </c>
      <c r="E5" s="15" t="s">
        <v>9</v>
      </c>
      <c r="F5" s="1" t="s">
        <v>8</v>
      </c>
      <c r="G5" s="15" t="s">
        <v>9</v>
      </c>
      <c r="H5" s="1" t="s">
        <v>8</v>
      </c>
      <c r="I5" s="15" t="s">
        <v>9</v>
      </c>
      <c r="J5" s="1" t="s">
        <v>8</v>
      </c>
      <c r="K5" s="15" t="s">
        <v>9</v>
      </c>
      <c r="L5" s="1" t="s">
        <v>8</v>
      </c>
      <c r="M5" s="15" t="s">
        <v>9</v>
      </c>
      <c r="N5" s="14"/>
      <c r="O5" s="14"/>
    </row>
    <row r="6" spans="1:15" x14ac:dyDescent="0.2">
      <c r="A6" s="2" t="s">
        <v>17</v>
      </c>
      <c r="B6" s="3">
        <f>ROUND((C6/$C$19)*100,6)</f>
        <v>4.27705</v>
      </c>
      <c r="C6" s="20">
        <v>55641218</v>
      </c>
      <c r="D6" s="3">
        <f>ROUND((E6/$E$19)*100,6)</f>
        <v>4.2892200000000003</v>
      </c>
      <c r="E6" s="20">
        <v>13643274</v>
      </c>
      <c r="F6" s="3">
        <f>ROUND((G6/$G$19)*100,6)</f>
        <v>4.2762089999999997</v>
      </c>
      <c r="G6" s="20">
        <v>322517</v>
      </c>
      <c r="H6" s="3">
        <f>ROUND((I6/$I$19)*100,6)</f>
        <v>4.2990079999999997</v>
      </c>
      <c r="I6" s="20">
        <v>512987</v>
      </c>
      <c r="J6" s="3">
        <f>ROUND((K6/$K$19)*100,6)</f>
        <v>4.3063710000000004</v>
      </c>
      <c r="K6" s="20">
        <v>128515</v>
      </c>
      <c r="L6" s="4">
        <f>ROUND((M6/$M$19)*100,6)</f>
        <v>4.2796180000000001</v>
      </c>
      <c r="M6" s="16">
        <f>C6+E6+G6+I6+K6</f>
        <v>70248511</v>
      </c>
      <c r="N6" s="14"/>
      <c r="O6" s="14"/>
    </row>
    <row r="7" spans="1:15" x14ac:dyDescent="0.2">
      <c r="A7" s="6" t="s">
        <v>18</v>
      </c>
      <c r="B7" s="7">
        <f t="shared" ref="B7:B18" si="0">ROUND((C7/$C$19)*100,6)</f>
        <v>4.4319889999999997</v>
      </c>
      <c r="C7" s="21">
        <v>57656861</v>
      </c>
      <c r="D7" s="7">
        <f t="shared" ref="D7:D18" si="1">ROUND((E7/$E$19)*100,6)</f>
        <v>4.4358740000000001</v>
      </c>
      <c r="E7" s="21">
        <v>14109755</v>
      </c>
      <c r="F7" s="7">
        <f t="shared" ref="F7:F18" si="2">ROUND((G7/$G$19)*100,6)</f>
        <v>4.4317089999999997</v>
      </c>
      <c r="G7" s="21">
        <v>334245</v>
      </c>
      <c r="H7" s="7">
        <f t="shared" ref="H7:H18" si="3">ROUND((I7/$I$19)*100,6)</f>
        <v>4.4389849999999997</v>
      </c>
      <c r="I7" s="21">
        <v>529690</v>
      </c>
      <c r="J7" s="7">
        <f t="shared" ref="J7:J18" si="4">ROUND((K7/$K$19)*100,6)</f>
        <v>4.4413109999999998</v>
      </c>
      <c r="K7" s="21">
        <v>132542</v>
      </c>
      <c r="L7" s="8">
        <f t="shared" ref="L7:L18" si="5">ROUND((M7/$M$19)*100,6)</f>
        <v>4.4328089999999998</v>
      </c>
      <c r="M7" s="17">
        <f t="shared" ref="M7:M18" si="6">C7+E7+G7+I7+K7</f>
        <v>72763093</v>
      </c>
      <c r="N7" s="14"/>
      <c r="O7" s="14"/>
    </row>
    <row r="8" spans="1:15" x14ac:dyDescent="0.2">
      <c r="A8" s="2" t="s">
        <v>19</v>
      </c>
      <c r="B8" s="3">
        <f t="shared" si="0"/>
        <v>26.248024999999998</v>
      </c>
      <c r="C8" s="20">
        <v>341467137</v>
      </c>
      <c r="D8" s="3">
        <f t="shared" si="1"/>
        <v>26.184356999999999</v>
      </c>
      <c r="E8" s="20">
        <v>83287945</v>
      </c>
      <c r="F8" s="3">
        <f t="shared" si="2"/>
        <v>26.252362999999999</v>
      </c>
      <c r="G8" s="20">
        <v>1979986</v>
      </c>
      <c r="H8" s="3">
        <f t="shared" si="3"/>
        <v>26.133192000000001</v>
      </c>
      <c r="I8" s="20">
        <v>3118391</v>
      </c>
      <c r="J8" s="3">
        <f t="shared" si="4"/>
        <v>26.094738</v>
      </c>
      <c r="K8" s="20">
        <v>778745</v>
      </c>
      <c r="L8" s="4">
        <f t="shared" si="5"/>
        <v>26.234594000000001</v>
      </c>
      <c r="M8" s="16">
        <f t="shared" si="6"/>
        <v>430632204</v>
      </c>
      <c r="N8" s="14"/>
      <c r="O8" s="14"/>
    </row>
    <row r="9" spans="1:15" x14ac:dyDescent="0.2">
      <c r="A9" s="6" t="s">
        <v>20</v>
      </c>
      <c r="B9" s="7">
        <f t="shared" si="0"/>
        <v>5.6307109999999998</v>
      </c>
      <c r="C9" s="21">
        <v>73251336</v>
      </c>
      <c r="D9" s="7">
        <f t="shared" si="1"/>
        <v>5.6417070000000002</v>
      </c>
      <c r="E9" s="21">
        <v>17945303</v>
      </c>
      <c r="F9" s="7">
        <f t="shared" si="2"/>
        <v>5.6299780000000004</v>
      </c>
      <c r="G9" s="21">
        <v>424620</v>
      </c>
      <c r="H9" s="7">
        <f t="shared" si="3"/>
        <v>5.6505479999999997</v>
      </c>
      <c r="I9" s="21">
        <v>674262</v>
      </c>
      <c r="J9" s="7">
        <f t="shared" si="4"/>
        <v>5.6571740000000004</v>
      </c>
      <c r="K9" s="21">
        <v>168827</v>
      </c>
      <c r="L9" s="8">
        <f t="shared" si="5"/>
        <v>5.6330309999999999</v>
      </c>
      <c r="M9" s="17">
        <f t="shared" si="6"/>
        <v>92464348</v>
      </c>
      <c r="N9" s="14"/>
      <c r="O9" s="14"/>
    </row>
    <row r="10" spans="1:15" x14ac:dyDescent="0.2">
      <c r="A10" s="2" t="s">
        <v>21</v>
      </c>
      <c r="B10" s="3">
        <f t="shared" si="0"/>
        <v>24.462644999999998</v>
      </c>
      <c r="C10" s="20">
        <v>318240672</v>
      </c>
      <c r="D10" s="3">
        <f t="shared" si="1"/>
        <v>24.40625</v>
      </c>
      <c r="E10" s="20">
        <v>77632093</v>
      </c>
      <c r="F10" s="3">
        <f t="shared" si="2"/>
        <v>24.466487000000001</v>
      </c>
      <c r="G10" s="20">
        <v>1845293</v>
      </c>
      <c r="H10" s="3">
        <f t="shared" si="3"/>
        <v>24.360934</v>
      </c>
      <c r="I10" s="20">
        <v>2906913</v>
      </c>
      <c r="J10" s="3">
        <f t="shared" si="4"/>
        <v>24.326885000000001</v>
      </c>
      <c r="K10" s="20">
        <v>725987</v>
      </c>
      <c r="L10" s="4">
        <f t="shared" si="5"/>
        <v>24.450748000000001</v>
      </c>
      <c r="M10" s="16">
        <f t="shared" si="6"/>
        <v>401350958</v>
      </c>
      <c r="N10" s="14"/>
      <c r="O10" s="14"/>
    </row>
    <row r="11" spans="1:15" x14ac:dyDescent="0.2">
      <c r="A11" s="6" t="s">
        <v>22</v>
      </c>
      <c r="B11" s="7">
        <f t="shared" si="0"/>
        <v>7.5784830000000003</v>
      </c>
      <c r="C11" s="21">
        <v>98590381</v>
      </c>
      <c r="D11" s="7">
        <f t="shared" si="1"/>
        <v>7.5870259999999998</v>
      </c>
      <c r="E11" s="21">
        <v>24133029</v>
      </c>
      <c r="F11" s="7">
        <f t="shared" si="2"/>
        <v>7.5779310000000004</v>
      </c>
      <c r="G11" s="21">
        <v>571537</v>
      </c>
      <c r="H11" s="7">
        <f t="shared" si="3"/>
        <v>7.5938910000000002</v>
      </c>
      <c r="I11" s="21">
        <v>906155</v>
      </c>
      <c r="J11" s="7">
        <f t="shared" si="4"/>
        <v>7.5990710000000004</v>
      </c>
      <c r="K11" s="21">
        <v>226779</v>
      </c>
      <c r="L11" s="8">
        <f t="shared" si="5"/>
        <v>7.5802849999999999</v>
      </c>
      <c r="M11" s="17">
        <f t="shared" si="6"/>
        <v>124427881</v>
      </c>
      <c r="N11" s="14"/>
      <c r="O11" s="14"/>
    </row>
    <row r="12" spans="1:15" x14ac:dyDescent="0.2">
      <c r="A12" s="2" t="s">
        <v>28</v>
      </c>
      <c r="B12" s="3">
        <f t="shared" si="0"/>
        <v>1.689824</v>
      </c>
      <c r="C12" s="20">
        <v>21983343</v>
      </c>
      <c r="D12" s="3">
        <f t="shared" si="1"/>
        <v>1.6913050000000001</v>
      </c>
      <c r="E12" s="20">
        <v>5379751</v>
      </c>
      <c r="F12" s="3">
        <f t="shared" si="2"/>
        <v>1.6897359999999999</v>
      </c>
      <c r="G12" s="20">
        <v>127442</v>
      </c>
      <c r="H12" s="3">
        <f t="shared" si="3"/>
        <v>1.6925110000000001</v>
      </c>
      <c r="I12" s="20">
        <v>201962</v>
      </c>
      <c r="J12" s="3">
        <f t="shared" si="4"/>
        <v>1.6933959999999999</v>
      </c>
      <c r="K12" s="20">
        <v>50536</v>
      </c>
      <c r="L12" s="4">
        <f t="shared" si="5"/>
        <v>1.690137</v>
      </c>
      <c r="M12" s="16">
        <f t="shared" si="6"/>
        <v>27743034</v>
      </c>
      <c r="N12" s="14"/>
      <c r="O12" s="14"/>
    </row>
    <row r="13" spans="1:15" x14ac:dyDescent="0.2">
      <c r="A13" s="6" t="s">
        <v>23</v>
      </c>
      <c r="B13" s="7">
        <f t="shared" si="0"/>
        <v>6.8051159999999999</v>
      </c>
      <c r="C13" s="21">
        <v>88529465</v>
      </c>
      <c r="D13" s="7">
        <f t="shared" si="1"/>
        <v>6.8162130000000003</v>
      </c>
      <c r="E13" s="21">
        <v>21681203</v>
      </c>
      <c r="F13" s="7">
        <f t="shared" si="2"/>
        <v>6.8043420000000001</v>
      </c>
      <c r="G13" s="21">
        <v>513192</v>
      </c>
      <c r="H13" s="7">
        <f t="shared" si="3"/>
        <v>6.8251289999999996</v>
      </c>
      <c r="I13" s="21">
        <v>814421</v>
      </c>
      <c r="J13" s="7">
        <f t="shared" si="4"/>
        <v>6.8318560000000002</v>
      </c>
      <c r="K13" s="21">
        <v>203883</v>
      </c>
      <c r="L13" s="8">
        <f t="shared" si="5"/>
        <v>6.8074570000000003</v>
      </c>
      <c r="M13" s="17">
        <f t="shared" si="6"/>
        <v>111742164</v>
      </c>
      <c r="N13" s="14"/>
      <c r="O13" s="14"/>
    </row>
    <row r="14" spans="1:15" x14ac:dyDescent="0.2">
      <c r="A14" s="2" t="s">
        <v>24</v>
      </c>
      <c r="B14" s="3">
        <f t="shared" si="0"/>
        <v>4.1485760000000003</v>
      </c>
      <c r="C14" s="20">
        <v>53969866</v>
      </c>
      <c r="D14" s="3">
        <f t="shared" si="1"/>
        <v>4.1592310000000001</v>
      </c>
      <c r="E14" s="20">
        <v>13229799</v>
      </c>
      <c r="F14" s="3">
        <f t="shared" si="2"/>
        <v>4.14785</v>
      </c>
      <c r="G14" s="20">
        <v>312836</v>
      </c>
      <c r="H14" s="3">
        <f t="shared" si="3"/>
        <v>4.1677720000000003</v>
      </c>
      <c r="I14" s="20">
        <v>497327</v>
      </c>
      <c r="J14" s="3">
        <f t="shared" si="4"/>
        <v>4.1742470000000003</v>
      </c>
      <c r="K14" s="20">
        <v>124572</v>
      </c>
      <c r="L14" s="4">
        <f t="shared" si="5"/>
        <v>4.1508240000000001</v>
      </c>
      <c r="M14" s="16">
        <f t="shared" si="6"/>
        <v>68134400</v>
      </c>
      <c r="N14" s="14"/>
      <c r="O14" s="14"/>
    </row>
    <row r="15" spans="1:15" x14ac:dyDescent="0.2">
      <c r="A15" s="6" t="s">
        <v>25</v>
      </c>
      <c r="B15" s="7">
        <f t="shared" si="0"/>
        <v>5.2059100000000003</v>
      </c>
      <c r="C15" s="21">
        <v>67724993</v>
      </c>
      <c r="D15" s="7">
        <f t="shared" si="1"/>
        <v>5.2179019999999996</v>
      </c>
      <c r="E15" s="21">
        <v>16597250</v>
      </c>
      <c r="F15" s="7">
        <f t="shared" si="2"/>
        <v>5.2050850000000004</v>
      </c>
      <c r="G15" s="21">
        <v>392574</v>
      </c>
      <c r="H15" s="7">
        <f t="shared" si="3"/>
        <v>5.2275330000000002</v>
      </c>
      <c r="I15" s="21">
        <v>623785</v>
      </c>
      <c r="J15" s="7">
        <f t="shared" si="4"/>
        <v>5.2347299999999999</v>
      </c>
      <c r="K15" s="21">
        <v>156220</v>
      </c>
      <c r="L15" s="8">
        <f t="shared" si="5"/>
        <v>5.2084400000000004</v>
      </c>
      <c r="M15" s="17">
        <f t="shared" si="6"/>
        <v>85494822</v>
      </c>
      <c r="N15" s="14"/>
      <c r="O15" s="14"/>
    </row>
    <row r="16" spans="1:15" x14ac:dyDescent="0.2">
      <c r="A16" s="2" t="s">
        <v>26</v>
      </c>
      <c r="B16" s="3">
        <f t="shared" si="0"/>
        <v>4.6722029999999997</v>
      </c>
      <c r="C16" s="20">
        <v>60781856</v>
      </c>
      <c r="D16" s="3">
        <f t="shared" si="1"/>
        <v>4.7013449999999999</v>
      </c>
      <c r="E16" s="20">
        <v>14954172</v>
      </c>
      <c r="F16" s="3">
        <f t="shared" si="2"/>
        <v>4.6702219999999999</v>
      </c>
      <c r="G16" s="20">
        <v>352234</v>
      </c>
      <c r="H16" s="3">
        <f t="shared" si="3"/>
        <v>4.7247630000000003</v>
      </c>
      <c r="I16" s="20">
        <v>563791</v>
      </c>
      <c r="J16" s="3">
        <f t="shared" si="4"/>
        <v>4.7423529999999996</v>
      </c>
      <c r="K16" s="20">
        <v>141526</v>
      </c>
      <c r="L16" s="4">
        <f t="shared" si="5"/>
        <v>4.67835</v>
      </c>
      <c r="M16" s="16">
        <f t="shared" si="6"/>
        <v>76793579</v>
      </c>
      <c r="N16" s="14"/>
      <c r="O16" s="14"/>
    </row>
    <row r="17" spans="1:15" x14ac:dyDescent="0.2">
      <c r="A17" s="6" t="s">
        <v>29</v>
      </c>
      <c r="B17" s="7">
        <f t="shared" si="0"/>
        <v>1.483025</v>
      </c>
      <c r="C17" s="21">
        <v>19293040</v>
      </c>
      <c r="D17" s="7">
        <f t="shared" si="1"/>
        <v>1.4846969999999999</v>
      </c>
      <c r="E17" s="21">
        <v>4722565</v>
      </c>
      <c r="F17" s="7">
        <f t="shared" si="2"/>
        <v>1.482898</v>
      </c>
      <c r="G17" s="21">
        <v>111842</v>
      </c>
      <c r="H17" s="7">
        <f t="shared" si="3"/>
        <v>1.4860450000000001</v>
      </c>
      <c r="I17" s="21">
        <v>177325</v>
      </c>
      <c r="J17" s="7">
        <f t="shared" si="4"/>
        <v>1.486982</v>
      </c>
      <c r="K17" s="21">
        <v>44376</v>
      </c>
      <c r="L17" s="8">
        <f t="shared" si="5"/>
        <v>1.4833769999999999</v>
      </c>
      <c r="M17" s="17">
        <f t="shared" si="6"/>
        <v>24349148</v>
      </c>
      <c r="N17" s="14"/>
      <c r="O17" s="14"/>
    </row>
    <row r="18" spans="1:15" ht="13.5" thickBot="1" x14ac:dyDescent="0.25">
      <c r="A18" s="2" t="s">
        <v>27</v>
      </c>
      <c r="B18" s="3">
        <f t="shared" si="0"/>
        <v>3.3664420000000002</v>
      </c>
      <c r="C18" s="20">
        <v>43794881</v>
      </c>
      <c r="D18" s="3">
        <f t="shared" si="1"/>
        <v>3.3848720000000001</v>
      </c>
      <c r="E18" s="20">
        <v>10766697</v>
      </c>
      <c r="F18" s="3">
        <f t="shared" si="2"/>
        <v>3.365192</v>
      </c>
      <c r="G18" s="20">
        <v>253807</v>
      </c>
      <c r="H18" s="3">
        <f t="shared" si="3"/>
        <v>3.3996879999999998</v>
      </c>
      <c r="I18" s="20">
        <v>405674</v>
      </c>
      <c r="J18" s="3">
        <f t="shared" si="4"/>
        <v>3.4108849999999999</v>
      </c>
      <c r="K18" s="20">
        <v>101791</v>
      </c>
      <c r="L18" s="4">
        <f t="shared" si="5"/>
        <v>3.37033</v>
      </c>
      <c r="M18" s="16">
        <f t="shared" si="6"/>
        <v>55322850</v>
      </c>
      <c r="N18" s="14"/>
      <c r="O18" s="14"/>
    </row>
    <row r="19" spans="1:15" ht="13.5" thickBot="1" x14ac:dyDescent="0.25">
      <c r="A19" s="10" t="s">
        <v>10</v>
      </c>
      <c r="B19" s="11">
        <f>SUM(B6:B18)+0.000001</f>
        <v>100.00000000000001</v>
      </c>
      <c r="C19" s="18">
        <f t="shared" ref="C19:K19" si="7">SUM(C6:C18)</f>
        <v>1300925049</v>
      </c>
      <c r="D19" s="11">
        <f>SUM(D6:D18)+0.000001</f>
        <v>100</v>
      </c>
      <c r="E19" s="18">
        <f t="shared" si="7"/>
        <v>318082836</v>
      </c>
      <c r="F19" s="11">
        <f>SUM(F6:F18)-0.000002</f>
        <v>100.00000000000001</v>
      </c>
      <c r="G19" s="18">
        <f t="shared" si="7"/>
        <v>7542125</v>
      </c>
      <c r="H19" s="11">
        <f>SUM(H6:H18)+0.000001</f>
        <v>99.999999999999986</v>
      </c>
      <c r="I19" s="18">
        <f t="shared" si="7"/>
        <v>11932683</v>
      </c>
      <c r="J19" s="11">
        <f>SUM(J6:J18)+0.000001</f>
        <v>99.999999999999972</v>
      </c>
      <c r="K19" s="18">
        <f t="shared" si="7"/>
        <v>2984299</v>
      </c>
      <c r="L19" s="11">
        <f>SUM(L6:L18)</f>
        <v>99.999999999999986</v>
      </c>
      <c r="M19" s="23">
        <f t="shared" ref="M19" si="8">SUM(M6:M18)</f>
        <v>1641466992</v>
      </c>
      <c r="N19" s="14"/>
      <c r="O19" s="14"/>
    </row>
    <row r="20" spans="1:15" ht="12.75" customHeight="1" thickBot="1" x14ac:dyDescent="0.25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14"/>
      <c r="O20" s="14"/>
    </row>
    <row r="21" spans="1:15" ht="17.25" customHeight="1" x14ac:dyDescent="0.2">
      <c r="A21" s="37" t="s">
        <v>0</v>
      </c>
      <c r="B21" s="40" t="s">
        <v>11</v>
      </c>
      <c r="C21" s="25"/>
      <c r="D21" s="24" t="s">
        <v>12</v>
      </c>
      <c r="E21" s="46"/>
      <c r="F21" s="24" t="s">
        <v>13</v>
      </c>
      <c r="G21" s="25"/>
      <c r="H21" s="24" t="s">
        <v>14</v>
      </c>
      <c r="I21" s="25"/>
      <c r="J21" s="24" t="s">
        <v>15</v>
      </c>
      <c r="K21" s="25"/>
      <c r="L21" s="24" t="s">
        <v>30</v>
      </c>
      <c r="M21" s="25"/>
      <c r="N21" s="24" t="s">
        <v>32</v>
      </c>
      <c r="O21" s="25"/>
    </row>
    <row r="22" spans="1:15" ht="13.5" thickBot="1" x14ac:dyDescent="0.25">
      <c r="A22" s="38"/>
      <c r="B22" s="32" t="s">
        <v>16</v>
      </c>
      <c r="C22" s="33"/>
      <c r="D22" s="26"/>
      <c r="E22" s="47"/>
      <c r="F22" s="26"/>
      <c r="G22" s="27"/>
      <c r="H22" s="26"/>
      <c r="I22" s="27"/>
      <c r="J22" s="26"/>
      <c r="K22" s="27"/>
      <c r="L22" s="26"/>
      <c r="M22" s="27"/>
      <c r="N22" s="26"/>
      <c r="O22" s="27"/>
    </row>
    <row r="23" spans="1:15" ht="13.5" thickBot="1" x14ac:dyDescent="0.25">
      <c r="A23" s="39"/>
      <c r="B23" s="13" t="s">
        <v>8</v>
      </c>
      <c r="C23" s="19" t="s">
        <v>9</v>
      </c>
      <c r="D23" s="13" t="s">
        <v>8</v>
      </c>
      <c r="E23" s="19" t="s">
        <v>9</v>
      </c>
      <c r="F23" s="13" t="s">
        <v>8</v>
      </c>
      <c r="G23" s="19" t="s">
        <v>9</v>
      </c>
      <c r="H23" s="13" t="s">
        <v>8</v>
      </c>
      <c r="I23" s="19" t="s">
        <v>9</v>
      </c>
      <c r="J23" s="13" t="s">
        <v>8</v>
      </c>
      <c r="K23" s="19" t="s">
        <v>9</v>
      </c>
      <c r="L23" s="13" t="s">
        <v>8</v>
      </c>
      <c r="M23" s="19" t="s">
        <v>9</v>
      </c>
      <c r="N23" s="1" t="s">
        <v>8</v>
      </c>
      <c r="O23" s="1" t="s">
        <v>9</v>
      </c>
    </row>
    <row r="24" spans="1:15" x14ac:dyDescent="0.2">
      <c r="A24" s="2" t="s">
        <v>17</v>
      </c>
      <c r="B24" s="3">
        <f>ROUND((C24/$C$37)*100,6)</f>
        <v>2.672269</v>
      </c>
      <c r="C24" s="20">
        <v>1822483</v>
      </c>
      <c r="D24" s="3">
        <f>ROUND((E24/$E$37)*100,6)</f>
        <v>2.938469</v>
      </c>
      <c r="E24" s="20">
        <v>1264706</v>
      </c>
      <c r="F24" s="3">
        <f>ROUND((G24/$G$37)*100,6)</f>
        <v>4.1999469999999999</v>
      </c>
      <c r="G24" s="20">
        <v>2663226</v>
      </c>
      <c r="H24" s="3">
        <f>ROUND((I24/$I$37)*100,6)</f>
        <v>4.8315380000000001</v>
      </c>
      <c r="I24" s="20">
        <v>20452069</v>
      </c>
      <c r="J24" s="3">
        <f>ROUND((K24/$K$37)*100,6)</f>
        <v>3.3865530000000001</v>
      </c>
      <c r="K24" s="20">
        <v>7310354</v>
      </c>
      <c r="L24" s="3">
        <f>ROUND((M24/$M$37)*100,6)</f>
        <v>4.5510789999999997</v>
      </c>
      <c r="M24" s="20">
        <v>83380</v>
      </c>
      <c r="N24" s="4">
        <f t="shared" ref="N24:N36" si="9">ROUND((O24/$O$37)*100,6)</f>
        <v>4.2262829999999996</v>
      </c>
      <c r="O24" s="5">
        <f t="shared" ref="O24:O36" si="10">C24+E24+G24+I24+K24+M6+M24</f>
        <v>103844729</v>
      </c>
    </row>
    <row r="25" spans="1:15" x14ac:dyDescent="0.2">
      <c r="A25" s="6" t="s">
        <v>18</v>
      </c>
      <c r="B25" s="7">
        <f t="shared" ref="B25:B36" si="11">ROUND((C25/$C$37)*100,6)</f>
        <v>4.6798130000000002</v>
      </c>
      <c r="C25" s="21">
        <v>3191625</v>
      </c>
      <c r="D25" s="7">
        <f t="shared" ref="D25:D36" si="12">ROUND((E25/$E$37)*100,6)</f>
        <v>4.147329</v>
      </c>
      <c r="E25" s="21">
        <v>1784995</v>
      </c>
      <c r="F25" s="7">
        <f t="shared" ref="F25:F36" si="13">ROUND((G25/$G$37)*100,6)</f>
        <v>4.5690710000000001</v>
      </c>
      <c r="G25" s="21">
        <v>2897291</v>
      </c>
      <c r="H25" s="7">
        <f t="shared" ref="H25:H36" si="14">ROUND((I25/$I$37)*100,6)</f>
        <v>4.8785679999999996</v>
      </c>
      <c r="I25" s="21">
        <v>20651148.840000004</v>
      </c>
      <c r="J25" s="7">
        <f t="shared" ref="J25:J36" si="15">ROUND((K25/$K$37)*100,6)</f>
        <v>1.7882769999999999</v>
      </c>
      <c r="K25" s="21">
        <v>3860248</v>
      </c>
      <c r="L25" s="7">
        <f t="shared" ref="L25:L36" si="16">ROUND((M25/$M$37)*100,6)</f>
        <v>5.0115360000000004</v>
      </c>
      <c r="M25" s="21">
        <v>91816</v>
      </c>
      <c r="N25" s="8">
        <f t="shared" si="9"/>
        <v>4.2830769999999996</v>
      </c>
      <c r="O25" s="9">
        <f t="shared" si="10"/>
        <v>105240216.84</v>
      </c>
    </row>
    <row r="26" spans="1:15" x14ac:dyDescent="0.2">
      <c r="A26" s="2" t="s">
        <v>19</v>
      </c>
      <c r="B26" s="3">
        <f t="shared" si="11"/>
        <v>31.537609</v>
      </c>
      <c r="C26" s="20">
        <v>21508599</v>
      </c>
      <c r="D26" s="3">
        <f t="shared" si="12"/>
        <v>33.383518000000002</v>
      </c>
      <c r="E26" s="20">
        <v>14368142</v>
      </c>
      <c r="F26" s="3">
        <f t="shared" si="13"/>
        <v>27.563516</v>
      </c>
      <c r="G26" s="20">
        <v>17478286</v>
      </c>
      <c r="H26" s="3">
        <f t="shared" si="14"/>
        <v>22.388475</v>
      </c>
      <c r="I26" s="20">
        <v>94771199</v>
      </c>
      <c r="J26" s="3">
        <f t="shared" si="15"/>
        <v>24.619256</v>
      </c>
      <c r="K26" s="20">
        <v>53144141</v>
      </c>
      <c r="L26" s="3">
        <f t="shared" si="16"/>
        <v>27.159701999999999</v>
      </c>
      <c r="M26" s="20">
        <v>497591</v>
      </c>
      <c r="N26" s="4">
        <f t="shared" si="9"/>
        <v>25.737485</v>
      </c>
      <c r="O26" s="5">
        <f t="shared" si="10"/>
        <v>632400162</v>
      </c>
    </row>
    <row r="27" spans="1:15" x14ac:dyDescent="0.2">
      <c r="A27" s="6" t="s">
        <v>20</v>
      </c>
      <c r="B27" s="7">
        <f t="shared" si="11"/>
        <v>5.4439130000000002</v>
      </c>
      <c r="C27" s="21">
        <v>3712740</v>
      </c>
      <c r="D27" s="7">
        <f t="shared" si="12"/>
        <v>4.6022119999999997</v>
      </c>
      <c r="E27" s="21">
        <v>1980775</v>
      </c>
      <c r="F27" s="7">
        <f t="shared" si="13"/>
        <v>5.5614330000000001</v>
      </c>
      <c r="G27" s="21">
        <v>3526557</v>
      </c>
      <c r="H27" s="7">
        <f t="shared" si="14"/>
        <v>6.0286299999999997</v>
      </c>
      <c r="I27" s="21">
        <v>25519402</v>
      </c>
      <c r="J27" s="7">
        <f t="shared" si="15"/>
        <v>5.3065749999999996</v>
      </c>
      <c r="K27" s="21">
        <v>11454992</v>
      </c>
      <c r="L27" s="7">
        <f t="shared" si="16"/>
        <v>5.8608380000000002</v>
      </c>
      <c r="M27" s="21">
        <v>107376</v>
      </c>
      <c r="N27" s="8">
        <f t="shared" si="9"/>
        <v>5.6475200000000001</v>
      </c>
      <c r="O27" s="9">
        <f t="shared" si="10"/>
        <v>138766190</v>
      </c>
    </row>
    <row r="28" spans="1:15" x14ac:dyDescent="0.2">
      <c r="A28" s="2" t="s">
        <v>21</v>
      </c>
      <c r="B28" s="3">
        <f t="shared" si="11"/>
        <v>26.870968000000001</v>
      </c>
      <c r="C28" s="20">
        <v>18325957</v>
      </c>
      <c r="D28" s="3">
        <f t="shared" si="12"/>
        <v>29.536625999999998</v>
      </c>
      <c r="E28" s="20">
        <v>12712454</v>
      </c>
      <c r="F28" s="3">
        <f t="shared" si="13"/>
        <v>26.042107999999999</v>
      </c>
      <c r="G28" s="20">
        <v>16513547</v>
      </c>
      <c r="H28" s="3">
        <f t="shared" si="14"/>
        <v>22.634941000000001</v>
      </c>
      <c r="I28" s="20">
        <v>95814501</v>
      </c>
      <c r="J28" s="3">
        <f t="shared" si="15"/>
        <v>47.071581000000002</v>
      </c>
      <c r="K28" s="20">
        <v>101610656</v>
      </c>
      <c r="L28" s="3">
        <f t="shared" si="16"/>
        <v>23.26192</v>
      </c>
      <c r="M28" s="20">
        <v>426180</v>
      </c>
      <c r="N28" s="4">
        <f t="shared" si="9"/>
        <v>26.321670000000001</v>
      </c>
      <c r="O28" s="5">
        <f t="shared" si="10"/>
        <v>646754253</v>
      </c>
    </row>
    <row r="29" spans="1:15" x14ac:dyDescent="0.2">
      <c r="A29" s="6" t="s">
        <v>22</v>
      </c>
      <c r="B29" s="7">
        <f t="shared" si="11"/>
        <v>5.9918779999999998</v>
      </c>
      <c r="C29" s="21">
        <v>4086451</v>
      </c>
      <c r="D29" s="7">
        <f t="shared" si="12"/>
        <v>7.1608499999999999</v>
      </c>
      <c r="E29" s="21">
        <v>3082003</v>
      </c>
      <c r="F29" s="7">
        <f t="shared" si="13"/>
        <v>7.2925740000000001</v>
      </c>
      <c r="G29" s="21">
        <v>4624290</v>
      </c>
      <c r="H29" s="7">
        <f t="shared" si="14"/>
        <v>9.0953820000000007</v>
      </c>
      <c r="I29" s="21">
        <v>38501070.859999999</v>
      </c>
      <c r="J29" s="7">
        <f t="shared" si="15"/>
        <v>5.8641709999999998</v>
      </c>
      <c r="K29" s="21">
        <v>12658642</v>
      </c>
      <c r="L29" s="7">
        <f t="shared" si="16"/>
        <v>8.256786</v>
      </c>
      <c r="M29" s="21">
        <v>151272</v>
      </c>
      <c r="N29" s="8">
        <f t="shared" si="9"/>
        <v>7.63218</v>
      </c>
      <c r="O29" s="9">
        <f t="shared" si="10"/>
        <v>187531609.86000001</v>
      </c>
    </row>
    <row r="30" spans="1:15" x14ac:dyDescent="0.2">
      <c r="A30" s="2" t="s">
        <v>28</v>
      </c>
      <c r="B30" s="3">
        <f t="shared" si="11"/>
        <v>1.7843180000000001</v>
      </c>
      <c r="C30" s="20">
        <v>1216902</v>
      </c>
      <c r="D30" s="3">
        <f t="shared" si="12"/>
        <v>1.5812850000000001</v>
      </c>
      <c r="E30" s="20">
        <v>680579</v>
      </c>
      <c r="F30" s="3">
        <f t="shared" si="13"/>
        <v>1.742089</v>
      </c>
      <c r="G30" s="20">
        <v>1104675</v>
      </c>
      <c r="H30" s="3">
        <f t="shared" si="14"/>
        <v>1.8600950000000001</v>
      </c>
      <c r="I30" s="20">
        <v>7873846.1600000001</v>
      </c>
      <c r="J30" s="3">
        <f t="shared" si="15"/>
        <v>0.29583700000000002</v>
      </c>
      <c r="K30" s="20">
        <v>638607</v>
      </c>
      <c r="L30" s="3">
        <f t="shared" si="16"/>
        <v>1.9108750000000001</v>
      </c>
      <c r="M30" s="20">
        <v>35009</v>
      </c>
      <c r="N30" s="4">
        <f t="shared" si="9"/>
        <v>1.5991359999999999</v>
      </c>
      <c r="O30" s="5">
        <f t="shared" si="10"/>
        <v>39292652.159999996</v>
      </c>
    </row>
    <row r="31" spans="1:15" x14ac:dyDescent="0.2">
      <c r="A31" s="6" t="s">
        <v>23</v>
      </c>
      <c r="B31" s="7">
        <f t="shared" si="11"/>
        <v>8.4393969999999996</v>
      </c>
      <c r="C31" s="21">
        <v>5755655</v>
      </c>
      <c r="D31" s="7">
        <f t="shared" si="12"/>
        <v>6.0278729999999996</v>
      </c>
      <c r="E31" s="21">
        <v>2594374</v>
      </c>
      <c r="F31" s="7">
        <f t="shared" si="13"/>
        <v>6.5714430000000004</v>
      </c>
      <c r="G31" s="21">
        <v>4167014</v>
      </c>
      <c r="H31" s="7">
        <f t="shared" si="14"/>
        <v>6.553814</v>
      </c>
      <c r="I31" s="21">
        <v>27742526</v>
      </c>
      <c r="J31" s="7">
        <f t="shared" si="15"/>
        <v>3.1865230000000002</v>
      </c>
      <c r="K31" s="21">
        <v>6878561</v>
      </c>
      <c r="L31" s="7">
        <f t="shared" si="16"/>
        <v>6.9817960000000001</v>
      </c>
      <c r="M31" s="21">
        <v>127913</v>
      </c>
      <c r="N31" s="8">
        <f t="shared" si="9"/>
        <v>6.4713320000000003</v>
      </c>
      <c r="O31" s="9">
        <f t="shared" si="10"/>
        <v>159008207</v>
      </c>
    </row>
    <row r="32" spans="1:15" x14ac:dyDescent="0.2">
      <c r="A32" s="2" t="s">
        <v>24</v>
      </c>
      <c r="B32" s="3">
        <f t="shared" si="11"/>
        <v>4.5729800000000003</v>
      </c>
      <c r="C32" s="20">
        <v>3118765</v>
      </c>
      <c r="D32" s="3">
        <f t="shared" si="12"/>
        <v>3.197451</v>
      </c>
      <c r="E32" s="20">
        <v>1376171</v>
      </c>
      <c r="F32" s="3">
        <f t="shared" si="13"/>
        <v>3.9910649999999999</v>
      </c>
      <c r="G32" s="20">
        <v>2530772</v>
      </c>
      <c r="H32" s="3">
        <f t="shared" si="14"/>
        <v>4.513998</v>
      </c>
      <c r="I32" s="20">
        <v>19107910</v>
      </c>
      <c r="J32" s="3">
        <f t="shared" si="15"/>
        <v>1.5183690000000001</v>
      </c>
      <c r="K32" s="20">
        <v>3277614</v>
      </c>
      <c r="L32" s="3">
        <f t="shared" si="16"/>
        <v>4.5686549999999997</v>
      </c>
      <c r="M32" s="20">
        <v>83702</v>
      </c>
      <c r="N32" s="4">
        <f t="shared" si="9"/>
        <v>3.973328</v>
      </c>
      <c r="O32" s="5">
        <f t="shared" si="10"/>
        <v>97629334</v>
      </c>
    </row>
    <row r="33" spans="1:15" x14ac:dyDescent="0.2">
      <c r="A33" s="6" t="s">
        <v>25</v>
      </c>
      <c r="B33" s="7">
        <f t="shared" si="11"/>
        <v>4.4648810000000001</v>
      </c>
      <c r="C33" s="21">
        <v>3045042</v>
      </c>
      <c r="D33" s="7">
        <f t="shared" si="12"/>
        <v>4.0512480000000002</v>
      </c>
      <c r="E33" s="21">
        <v>1743642</v>
      </c>
      <c r="F33" s="7">
        <f t="shared" si="13"/>
        <v>4.7798449999999999</v>
      </c>
      <c r="G33" s="21">
        <v>3030945</v>
      </c>
      <c r="H33" s="7">
        <f t="shared" si="14"/>
        <v>6.0146030000000001</v>
      </c>
      <c r="I33" s="21">
        <v>25460027</v>
      </c>
      <c r="J33" s="7">
        <f t="shared" si="15"/>
        <v>1.0320830000000001</v>
      </c>
      <c r="K33" s="21">
        <v>2227898</v>
      </c>
      <c r="L33" s="7">
        <f t="shared" si="16"/>
        <v>5.4496140000000004</v>
      </c>
      <c r="M33" s="21">
        <v>99842</v>
      </c>
      <c r="N33" s="8">
        <f t="shared" si="9"/>
        <v>4.9286300000000001</v>
      </c>
      <c r="O33" s="9">
        <f t="shared" si="10"/>
        <v>121102218</v>
      </c>
    </row>
    <row r="34" spans="1:15" x14ac:dyDescent="0.2">
      <c r="A34" s="2" t="s">
        <v>26</v>
      </c>
      <c r="B34" s="3">
        <f t="shared" si="11"/>
        <v>1.1181179999999999</v>
      </c>
      <c r="C34" s="20">
        <v>762555</v>
      </c>
      <c r="D34" s="3">
        <f t="shared" si="12"/>
        <v>0.86819299999999999</v>
      </c>
      <c r="E34" s="20">
        <v>373667</v>
      </c>
      <c r="F34" s="3">
        <f t="shared" si="13"/>
        <v>3.5262540000000002</v>
      </c>
      <c r="G34" s="20">
        <v>2236031</v>
      </c>
      <c r="H34" s="3">
        <f t="shared" si="14"/>
        <v>5.9305180000000002</v>
      </c>
      <c r="I34" s="20">
        <v>25104091</v>
      </c>
      <c r="J34" s="3">
        <f t="shared" si="15"/>
        <v>3.8876970000000002</v>
      </c>
      <c r="K34" s="20">
        <v>8392144</v>
      </c>
      <c r="L34" s="3">
        <f t="shared" si="16"/>
        <v>2.5664639999999999</v>
      </c>
      <c r="M34" s="20">
        <v>47020</v>
      </c>
      <c r="N34" s="4">
        <f t="shared" si="9"/>
        <v>4.6277439999999999</v>
      </c>
      <c r="O34" s="5">
        <f t="shared" si="10"/>
        <v>113709087</v>
      </c>
    </row>
    <row r="35" spans="1:15" x14ac:dyDescent="0.2">
      <c r="A35" s="6" t="s">
        <v>29</v>
      </c>
      <c r="B35" s="7">
        <f t="shared" si="11"/>
        <v>1.1725449999999999</v>
      </c>
      <c r="C35" s="21">
        <v>799674</v>
      </c>
      <c r="D35" s="7">
        <f t="shared" si="12"/>
        <v>1.401297</v>
      </c>
      <c r="E35" s="21">
        <v>603113</v>
      </c>
      <c r="F35" s="7">
        <f t="shared" si="13"/>
        <v>1.4270750000000001</v>
      </c>
      <c r="G35" s="21">
        <v>904922</v>
      </c>
      <c r="H35" s="7">
        <f t="shared" si="14"/>
        <v>1.779865</v>
      </c>
      <c r="I35" s="21">
        <v>7534231.1400000006</v>
      </c>
      <c r="J35" s="7">
        <f t="shared" si="15"/>
        <v>0.50895199999999996</v>
      </c>
      <c r="K35" s="21">
        <v>1098644</v>
      </c>
      <c r="L35" s="7">
        <f t="shared" si="16"/>
        <v>1.615748</v>
      </c>
      <c r="M35" s="21">
        <v>29602</v>
      </c>
      <c r="N35" s="8">
        <f t="shared" si="9"/>
        <v>1.43743</v>
      </c>
      <c r="O35" s="9">
        <f t="shared" si="10"/>
        <v>35319334.140000001</v>
      </c>
    </row>
    <row r="36" spans="1:15" ht="13.5" thickBot="1" x14ac:dyDescent="0.25">
      <c r="A36" s="2" t="s">
        <v>27</v>
      </c>
      <c r="B36" s="3">
        <f t="shared" si="11"/>
        <v>1.2513110000000001</v>
      </c>
      <c r="C36" s="20">
        <v>853392</v>
      </c>
      <c r="D36" s="3">
        <f t="shared" si="12"/>
        <v>1.10365</v>
      </c>
      <c r="E36" s="20">
        <v>475007</v>
      </c>
      <c r="F36" s="3">
        <f t="shared" si="13"/>
        <v>2.7335799999999999</v>
      </c>
      <c r="G36" s="20">
        <v>1733389</v>
      </c>
      <c r="H36" s="3">
        <f t="shared" si="14"/>
        <v>3.4895740000000002</v>
      </c>
      <c r="I36" s="20">
        <v>14771489</v>
      </c>
      <c r="J36" s="3">
        <f t="shared" si="15"/>
        <v>1.534125</v>
      </c>
      <c r="K36" s="20">
        <v>3311625</v>
      </c>
      <c r="L36" s="3">
        <f t="shared" si="16"/>
        <v>2.804989</v>
      </c>
      <c r="M36" s="20">
        <v>51390</v>
      </c>
      <c r="N36" s="4">
        <f t="shared" si="9"/>
        <v>3.1141839999999998</v>
      </c>
      <c r="O36" s="5">
        <f t="shared" si="10"/>
        <v>76519142</v>
      </c>
    </row>
    <row r="37" spans="1:15" ht="13.5" thickBot="1" x14ac:dyDescent="0.25">
      <c r="A37" s="10" t="s">
        <v>10</v>
      </c>
      <c r="B37" s="11">
        <f>SUM(B24:B36)</f>
        <v>100</v>
      </c>
      <c r="C37" s="18">
        <f t="shared" ref="C37" si="17">SUM(C24:C36)</f>
        <v>68199840</v>
      </c>
      <c r="D37" s="11">
        <f>SUM(D24:D36)-0.000001</f>
        <v>100.00000000000001</v>
      </c>
      <c r="E37" s="18">
        <f t="shared" ref="E37:F37" si="18">SUM(E24:E36)</f>
        <v>43039628</v>
      </c>
      <c r="F37" s="11">
        <f t="shared" si="18"/>
        <v>99.999999999999986</v>
      </c>
      <c r="G37" s="18">
        <f t="shared" ref="G37" si="19">SUM(G24:G36)</f>
        <v>63410945</v>
      </c>
      <c r="H37" s="11">
        <f>SUM(H24:H36)-0.000001</f>
        <v>100.00000000000001</v>
      </c>
      <c r="I37" s="18">
        <f t="shared" ref="I37" si="20">SUM(I24:I36)</f>
        <v>423303511</v>
      </c>
      <c r="J37" s="11">
        <f>SUM(J24:J36)+0.000001</f>
        <v>100.00000000000001</v>
      </c>
      <c r="K37" s="18">
        <f t="shared" ref="K37" si="21">SUM(K24:K36)</f>
        <v>215864126</v>
      </c>
      <c r="L37" s="11">
        <f>SUM(L24:L36)-0.000002</f>
        <v>100.00000000000003</v>
      </c>
      <c r="M37" s="18">
        <f t="shared" ref="M37" si="22">SUM(M24:M36)</f>
        <v>1832093</v>
      </c>
      <c r="N37" s="11">
        <f>ROUND(SUM(N24:N36),0)</f>
        <v>100</v>
      </c>
      <c r="O37" s="12">
        <f>SUM(O24:O36)</f>
        <v>2457117135.0000005</v>
      </c>
    </row>
  </sheetData>
  <mergeCells count="19">
    <mergeCell ref="A1:O1"/>
    <mergeCell ref="B22:C22"/>
    <mergeCell ref="L3:M4"/>
    <mergeCell ref="D4:E4"/>
    <mergeCell ref="A20:M20"/>
    <mergeCell ref="A21:A23"/>
    <mergeCell ref="B21:C21"/>
    <mergeCell ref="A3:A5"/>
    <mergeCell ref="B3:C4"/>
    <mergeCell ref="D3:E3"/>
    <mergeCell ref="F3:G4"/>
    <mergeCell ref="H3:I4"/>
    <mergeCell ref="D21:E22"/>
    <mergeCell ref="F21:G22"/>
    <mergeCell ref="H21:I22"/>
    <mergeCell ref="J21:K22"/>
    <mergeCell ref="N21:O22"/>
    <mergeCell ref="J3:K4"/>
    <mergeCell ref="L21:M22"/>
  </mergeCells>
  <pageMargins left="0.7" right="0.7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7" sqref="F7"/>
    </sheetView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AnexoII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A.Valdez</dc:creator>
  <cp:lastModifiedBy>PARTICIPACIONES</cp:lastModifiedBy>
  <dcterms:created xsi:type="dcterms:W3CDTF">2020-02-14T15:20:08Z</dcterms:created>
  <dcterms:modified xsi:type="dcterms:W3CDTF">2022-02-15T15:33:22Z</dcterms:modified>
</cp:coreProperties>
</file>