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diciembre\"/>
    </mc:Choice>
  </mc:AlternateContent>
  <xr:revisionPtr revIDLastSave="0" documentId="13_ncr:1_{8F8231D7-0ED3-4536-AFE7-79E95D5FCA8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G31" i="34" l="1"/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3" i="34" l="1"/>
  <c r="G22" i="34"/>
  <c r="G33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<sst xmlns="http://schemas.openxmlformats.org/spreadsheetml/2006/main" count="53" uniqueCount="36">
  <si>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</si>
  <si>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</si>
  <si>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</si>
  <si>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</si>
  <si>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</si>
  <si>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</si>
  <si>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</si>
  <si>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</si>
  <si>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</si>
  <si>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</si>
  <si>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</si>
  <si>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</si>
  <si>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</si>
  <si>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</si>
  <si>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</si>
  <si>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</si>
  <si>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</si>
  <si>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</si>
  <si>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</si>
  <si>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</si>
  <si>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</si>
  <si>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</si>
  <si>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</si>
  <si>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</si>
  <si>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</si>
  <si>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</si>
  <si>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</si>
  <si>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</si>
  <si>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</si>
  <si>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</si>
  <si>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</si>
  <si>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</si>
  <si>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</si>
  <si>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</si>
  <si>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DICIEMBRE 2023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</si>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</sst>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71" formatCode="_-* #,##0_-;\-* #,##0_-;_-* &quot;-&quot;_-;_-@_-"/>
    <numFmt numFmtId="172" formatCode="_-&quot;$&quot;* #,##0.00_-;\-&quot;$&quot;* #,##0.00_-;_-&quot;$&quot;* &quot;-&quot;??_-;_-@_-"/>
    <numFmt numFmtId="173" formatCode="_-* #,##0.00_-;\-* #,##0.00_-;_-* &quot;-&quot;??_-;_-@_-"/>
    <numFmt numFmtId="192" formatCode="General_)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1"/>
      <color theme="1"/>
      <name val="Soberana San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2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8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43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0" fillId="0" borderId="0">
      <alignment wrapText="1"/>
    </xf>
    <xf numFmtId="0" fontId="16" fillId="0" borderId="0"/>
    <xf numFmtId="0" fontId="13" fillId="0" borderId="0"/>
    <xf numFmtId="0" fontId="13" fillId="0" borderId="0"/>
    <xf numFmtId="0" fontId="10" fillId="0" borderId="0">
      <alignment wrapText="1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7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0" fontId="18" fillId="0" borderId="0"/>
    <xf numFmtId="44" fontId="18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0" borderId="0"/>
    <xf numFmtId="0" fontId="5" fillId="0" borderId="0"/>
    <xf numFmtId="0" fontId="4" fillId="0" borderId="0"/>
    <xf numFmtId="0" fontId="3" fillId="0" borderId="0"/>
    <xf numFmtId="44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" fillId="0" borderId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73" fontId="6" fillId="0" borderId="0" applyFont="0" applyFill="0" applyBorder="0" applyAlignment="0" applyProtection="0"/>
    <xf numFmtId="0" fontId="40" fillId="0" borderId="0"/>
    <xf numFmtId="17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10" borderId="0" applyNumberFormat="0" applyBorder="0" applyAlignment="0" applyProtection="0"/>
    <xf numFmtId="0" fontId="44" fillId="22" borderId="6" applyNumberFormat="0" applyAlignment="0" applyProtection="0"/>
    <xf numFmtId="0" fontId="45" fillId="23" borderId="7" applyNumberFormat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7" borderId="0" applyNumberFormat="0" applyBorder="0" applyAlignment="0" applyProtection="0"/>
    <xf numFmtId="0" fontId="48" fillId="13" borderId="6" applyNumberFormat="0" applyAlignment="0" applyProtection="0"/>
    <xf numFmtId="0" fontId="49" fillId="9" borderId="0" applyNumberFormat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0" fillId="28" borderId="0" applyNumberFormat="0" applyBorder="0" applyAlignment="0" applyProtection="0"/>
    <xf numFmtId="0" fontId="10" fillId="29" borderId="9" applyNumberFormat="0" applyFont="0" applyAlignment="0" applyProtection="0"/>
    <xf numFmtId="9" fontId="10" fillId="0" borderId="0" applyFont="0" applyFill="0" applyBorder="0" applyAlignment="0" applyProtection="0"/>
    <xf numFmtId="0" fontId="51" fillId="22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47" fillId="0" borderId="13" applyNumberFormat="0" applyFill="0" applyAlignment="0" applyProtection="0"/>
    <xf numFmtId="0" fontId="57" fillId="0" borderId="14" applyNumberFormat="0" applyFill="0" applyAlignment="0" applyProtection="0"/>
    <xf numFmtId="192" fontId="10" fillId="0" borderId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68">
    <xf numFmtId="0" fontId="0" fillId="0" borderId="0" xfId="0"/>
    <xf numFmtId="0" fontId="20" fillId="2" borderId="0" xfId="47" applyFont="1" applyFill="1"/>
    <xf numFmtId="0" fontId="20" fillId="0" borderId="0" xfId="47" applyFont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4" fillId="3" borderId="2" xfId="1" applyFont="1" applyFill="1" applyBorder="1" applyAlignment="1">
      <alignment horizontal="left" vertical="center" indent="1"/>
    </xf>
    <xf numFmtId="0" fontId="28" fillId="0" borderId="0" xfId="47" applyFont="1"/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9" fontId="21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2" fillId="2" borderId="0" xfId="8" applyNumberFormat="1" applyFont="1" applyFill="1" applyBorder="1" applyAlignment="1">
      <alignment vertical="center"/>
    </xf>
    <xf numFmtId="0" fontId="20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167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168" fontId="38" fillId="2" borderId="0" xfId="60" applyNumberFormat="1" applyFont="1" applyFill="1" applyBorder="1" applyAlignment="1">
      <alignment vertical="center"/>
    </xf>
    <xf numFmtId="168" fontId="30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1" fillId="0" borderId="0" xfId="47" applyFont="1"/>
    <xf numFmtId="168" fontId="28" fillId="2" borderId="0" xfId="47" applyNumberFormat="1" applyFont="1" applyFill="1" applyBorder="1"/>
    <xf numFmtId="3" fontId="31" fillId="2" borderId="0" xfId="47" applyNumberFormat="1" applyFont="1" applyFill="1" applyBorder="1"/>
    <xf numFmtId="44" fontId="31" fillId="2" borderId="0" xfId="47" applyNumberFormat="1" applyFont="1" applyFill="1"/>
    <xf numFmtId="44" fontId="28" fillId="2" borderId="0" xfId="47" applyNumberFormat="1" applyFont="1" applyFill="1" applyBorder="1"/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3" fontId="30" fillId="5" borderId="2" xfId="25" applyNumberFormat="1" applyFont="1" applyFill="1" applyBorder="1" applyAlignment="1">
      <alignment horizontal="center" vertical="center"/>
    </xf>
    <xf numFmtId="43" fontId="31" fillId="2" borderId="0" xfId="25" applyFont="1" applyFill="1"/>
    <xf numFmtId="43" fontId="31" fillId="2" borderId="0" xfId="25" applyFont="1" applyFill="1" applyBorder="1"/>
    <xf numFmtId="43" fontId="28" fillId="2" borderId="0" xfId="25" applyFont="1" applyFill="1" applyBorder="1"/>
    <xf numFmtId="43" fontId="20" fillId="2" borderId="0" xfId="25" applyFont="1" applyFill="1" applyBorder="1"/>
    <xf numFmtId="43" fontId="35" fillId="2" borderId="0" xfId="25" applyFont="1" applyFill="1" applyBorder="1"/>
    <xf numFmtId="43" fontId="20" fillId="2" borderId="0" xfId="25" applyFont="1" applyFill="1"/>
    <xf numFmtId="4" fontId="31" fillId="2" borderId="0" xfId="47" applyNumberFormat="1" applyFont="1" applyFill="1"/>
    <xf numFmtId="3" fontId="24" fillId="5" borderId="2" xfId="1" applyNumberFormat="1" applyFont="1" applyFill="1" applyBorder="1" applyAlignment="1">
      <alignment horizontal="center" vertical="center"/>
    </xf>
    <xf numFmtId="3" fontId="26" fillId="2" borderId="0" xfId="47" applyNumberFormat="1" applyFont="1" applyFill="1"/>
    <xf numFmtId="3" fontId="26" fillId="0" borderId="0" xfId="47" applyNumberFormat="1" applyFont="1"/>
    <xf numFmtId="3" fontId="38" fillId="2" borderId="2" xfId="25" applyNumberFormat="1" applyFont="1" applyFill="1" applyBorder="1" applyAlignment="1">
      <alignment horizontal="center" vertical="center"/>
    </xf>
    <xf numFmtId="3" fontId="38" fillId="3" borderId="2" xfId="25" applyNumberFormat="1" applyFont="1" applyFill="1" applyBorder="1" applyAlignment="1">
      <alignment horizontal="center" vertical="center"/>
    </xf>
    <xf numFmtId="3" fontId="30" fillId="2" borderId="0" xfId="25" applyNumberFormat="1" applyFont="1" applyFill="1" applyBorder="1" applyAlignment="1">
      <alignment horizontal="center" vertical="center"/>
    </xf>
    <xf numFmtId="3" fontId="24" fillId="2" borderId="0" xfId="1" applyNumberFormat="1" applyFont="1" applyFill="1" applyBorder="1" applyAlignment="1">
      <alignment horizontal="left" vertical="center"/>
    </xf>
    <xf numFmtId="43" fontId="39" fillId="2" borderId="0" xfId="25" applyFont="1" applyFill="1" applyBorder="1"/>
    <xf numFmtId="4" fontId="38" fillId="2" borderId="2" xfId="25" applyNumberFormat="1" applyFont="1" applyFill="1" applyBorder="1" applyAlignment="1">
      <alignment horizontal="center" vertical="center"/>
    </xf>
    <xf numFmtId="4" fontId="38" fillId="3" borderId="2" xfId="25" applyNumberFormat="1" applyFont="1" applyFill="1" applyBorder="1" applyAlignment="1">
      <alignment horizontal="center" vertical="center"/>
    </xf>
    <xf numFmtId="0" fontId="27" fillId="2" borderId="0" xfId="1" applyFont="1" applyFill="1" applyBorder="1" applyAlignment="1" applyProtection="1">
      <alignment horizontal="left" vertical="center" wrapText="1"/>
    </xf>
    <xf numFmtId="0" fontId="33" fillId="2" borderId="0" xfId="1" applyFont="1" applyFill="1" applyBorder="1" applyAlignment="1" applyProtection="1">
      <alignment horizontal="center" vertical="center" wrapText="1"/>
    </xf>
    <xf numFmtId="0" fontId="32" fillId="2" borderId="0" xfId="1" applyFont="1" applyFill="1" applyBorder="1" applyAlignment="1" applyProtection="1">
      <alignment horizontal="left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19" fillId="2" borderId="3" xfId="47" applyFont="1" applyFill="1" applyBorder="1" applyAlignment="1">
      <alignment horizontal="center" vertical="center"/>
    </xf>
    <xf numFmtId="0" fontId="25" fillId="6" borderId="2" xfId="1" applyFont="1" applyFill="1" applyBorder="1" applyAlignment="1">
      <alignment horizontal="center" vertical="center" wrapText="1"/>
    </xf>
    <xf numFmtId="43" fontId="25" fillId="6" borderId="2" xfId="25" applyFont="1" applyFill="1" applyBorder="1" applyAlignment="1">
      <alignment horizontal="center" vertical="center" wrapText="1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  <xf numFmtId="3" fontId="58" fillId="2" borderId="2" xfId="25" applyNumberFormat="1" applyFont="1" applyFill="1" applyBorder="1" applyAlignment="1">
      <alignment horizontal="center" vertical="center"/>
    </xf>
  </cellXfs>
  <cellStyles count="218">
    <cellStyle name="=C:\WINNT\SYSTEM32\COMMAND.COM" xfId="146" xr:uid="{00000000-0005-0000-0000-000000000000}"/>
    <cellStyle name="20% - Énfasis1 2" xfId="102" xr:uid="{00000000-0005-0000-0000-000001000000}"/>
    <cellStyle name="20% - Énfasis2 2" xfId="103" xr:uid="{00000000-0005-0000-0000-000002000000}"/>
    <cellStyle name="20% - Énfasis3 2" xfId="104" xr:uid="{00000000-0005-0000-0000-000003000000}"/>
    <cellStyle name="20% - Énfasis4 2" xfId="105" xr:uid="{00000000-0005-0000-0000-000004000000}"/>
    <cellStyle name="20% - Énfasis5 2" xfId="106" xr:uid="{00000000-0005-0000-0000-000005000000}"/>
    <cellStyle name="20% - Énfasis6 2" xfId="107" xr:uid="{00000000-0005-0000-0000-000006000000}"/>
    <cellStyle name="40% - Énfasis1 2" xfId="108" xr:uid="{00000000-0005-0000-0000-000007000000}"/>
    <cellStyle name="40% - Énfasis2 2" xfId="109" xr:uid="{00000000-0005-0000-0000-000008000000}"/>
    <cellStyle name="40% - Énfasis3 2" xfId="55" xr:uid="{00000000-0005-0000-0000-000000000000}"/>
    <cellStyle name="40% - Énfasis3 2 2" xfId="110" xr:uid="{00000000-0005-0000-0000-000009000000}"/>
    <cellStyle name="40% - Énfasis4 2" xfId="111" xr:uid="{00000000-0005-0000-0000-00000A000000}"/>
    <cellStyle name="40% - Énfasis5 2" xfId="112" xr:uid="{00000000-0005-0000-0000-00000B000000}"/>
    <cellStyle name="40% - Énfasis6 2" xfId="113" xr:uid="{00000000-0005-0000-0000-00000C000000}"/>
    <cellStyle name="60% - Énfasis1 2" xfId="114" xr:uid="{00000000-0005-0000-0000-00000D000000}"/>
    <cellStyle name="60% - Énfasis2 2" xfId="115" xr:uid="{00000000-0005-0000-0000-00000E000000}"/>
    <cellStyle name="60% - Énfasis3 2" xfId="116" xr:uid="{00000000-0005-0000-0000-00000F000000}"/>
    <cellStyle name="60% - Énfasis4 2" xfId="117" xr:uid="{00000000-0005-0000-0000-000010000000}"/>
    <cellStyle name="60% - Énfasis5 2" xfId="118" xr:uid="{00000000-0005-0000-0000-000011000000}"/>
    <cellStyle name="60% - Énfasis6 2" xfId="119" xr:uid="{00000000-0005-0000-0000-000012000000}"/>
    <cellStyle name="Bueno 2" xfId="120" xr:uid="{00000000-0005-0000-0000-000013000000}"/>
    <cellStyle name="Cálculo 2" xfId="121" xr:uid="{00000000-0005-0000-0000-000014000000}"/>
    <cellStyle name="Celda de comprobación 2" xfId="122" xr:uid="{00000000-0005-0000-0000-000015000000}"/>
    <cellStyle name="Celda vinculada 2" xfId="123" xr:uid="{00000000-0005-0000-0000-000016000000}"/>
    <cellStyle name="Encabezado 1 2" xfId="142" xr:uid="{00000000-0005-0000-0000-000017000000}"/>
    <cellStyle name="Encabezado 4 2" xfId="124" xr:uid="{00000000-0005-0000-0000-000018000000}"/>
    <cellStyle name="Énfasis1 2" xfId="125" xr:uid="{00000000-0005-0000-0000-000019000000}"/>
    <cellStyle name="Énfasis2 2" xfId="126" xr:uid="{00000000-0005-0000-0000-00001A000000}"/>
    <cellStyle name="Énfasis3 2" xfId="127" xr:uid="{00000000-0005-0000-0000-00001B000000}"/>
    <cellStyle name="Énfasis4 2" xfId="128" xr:uid="{00000000-0005-0000-0000-00001C000000}"/>
    <cellStyle name="Énfasis5 2" xfId="129" xr:uid="{00000000-0005-0000-0000-00001D000000}"/>
    <cellStyle name="Énfasis6 2" xfId="130" xr:uid="{00000000-0005-0000-0000-00001E000000}"/>
    <cellStyle name="Entrada 2" xfId="131" xr:uid="{00000000-0005-0000-0000-00001F000000}"/>
    <cellStyle name="Euro" xfId="6" xr:uid="{00000000-0005-0000-0000-000001000000}"/>
    <cellStyle name="Euro 2" xfId="29" xr:uid="{00000000-0005-0000-0000-000002000000}"/>
    <cellStyle name="Incorrecto 2" xfId="132" xr:uid="{00000000-0005-0000-0000-000022000000}"/>
    <cellStyle name="Millares" xfId="25" builtinId="3"/>
    <cellStyle name="Millares [0] 2" xfId="149" xr:uid="{00000000-0005-0000-0000-000024000000}"/>
    <cellStyle name="Millares [0] 2 2" xfId="156" xr:uid="{00000000-0005-0000-0000-000025000000}"/>
    <cellStyle name="Millares [0] 2 2 2" xfId="189" xr:uid="{C8CD0AD6-B489-4E78-8544-C7B16E241BF2}"/>
    <cellStyle name="Millares [0] 2 2 2 2" xfId="213" xr:uid="{24828F07-C3D6-4156-BA03-5C6AC599C1D9}"/>
    <cellStyle name="Millares [0] 2 2 3" xfId="201" xr:uid="{C01195F0-7CFB-4643-AAE2-AE1A77D36BFA}"/>
    <cellStyle name="Millares [0] 2 2 4" xfId="177" xr:uid="{00000000-0005-0000-0000-000026000000}"/>
    <cellStyle name="Millares [0] 2 3" xfId="184" xr:uid="{725CFA43-0D73-4EAC-92A3-9958E26D78B5}"/>
    <cellStyle name="Millares [0] 2 3 2" xfId="208" xr:uid="{374E9069-FBD0-42A5-93A7-CF7DF7EE6ACA}"/>
    <cellStyle name="Millares [0] 2 4" xfId="196" xr:uid="{2A5C9F6C-62EA-4E53-B778-A41350078D66}"/>
    <cellStyle name="Millares [0] 2 5" xfId="170" xr:uid="{00000000-0005-0000-0000-000025000000}"/>
    <cellStyle name="Millares [0] 3" xfId="134" xr:uid="{00000000-0005-0000-0000-000026000000}"/>
    <cellStyle name="Millares [0] 3 2" xfId="181" xr:uid="{7D1557F3-D954-40D3-8B64-8FC505534C89}"/>
    <cellStyle name="Millares [0] 3 2 2" xfId="205" xr:uid="{6A872C7D-604A-4EB4-8798-C36150C0FE38}"/>
    <cellStyle name="Millares [0] 3 3" xfId="193" xr:uid="{34A57715-C090-4994-A747-868040303C70}"/>
    <cellStyle name="Millares [0] 3 4" xfId="166" xr:uid="{00000000-0005-0000-0000-000027000000}"/>
    <cellStyle name="Millares [0] 4" xfId="153" xr:uid="{00000000-0005-0000-0000-000027000000}"/>
    <cellStyle name="Millares [0] 4 2" xfId="186" xr:uid="{CC282074-3704-40D8-BF9B-0E9B004BC986}"/>
    <cellStyle name="Millares [0] 4 2 2" xfId="210" xr:uid="{C56D82CE-091A-4A73-9D6F-ED6C7AA19476}"/>
    <cellStyle name="Millares [0] 4 3" xfId="198" xr:uid="{0D2E5AAB-76DE-421D-89DA-80A2FC04AA82}"/>
    <cellStyle name="Millares [0] 4 4" xfId="174" xr:uid="{00000000-0005-0000-0000-000028000000}"/>
    <cellStyle name="Millares 10" xfId="159" xr:uid="{00000000-0005-0000-0000-000028000000}"/>
    <cellStyle name="Millares 11" xfId="97" xr:uid="{00000000-0005-0000-0000-000029000000}"/>
    <cellStyle name="Millares 11 2" xfId="157" xr:uid="{00000000-0005-0000-0000-00002A000000}"/>
    <cellStyle name="Millares 11 2 2" xfId="214" xr:uid="{1533F389-89D6-4A08-BE9C-E0BA645200A3}"/>
    <cellStyle name="Millares 11 2 3" xfId="190" xr:uid="{3CA0A6E4-A867-4EF2-AAFA-E14437602E98}"/>
    <cellStyle name="Millares 11 3" xfId="202" xr:uid="{C51674F3-750B-482F-8A58-D9C2EF4CFB11}"/>
    <cellStyle name="Millares 11 4" xfId="178" xr:uid="{00000000-0005-0000-0000-000029000000}"/>
    <cellStyle name="Millares 12" xfId="158" xr:uid="{00000000-0005-0000-0000-00002B000000}"/>
    <cellStyle name="Millares 13" xfId="160" xr:uid="{00000000-0005-0000-0000-00002C000000}"/>
    <cellStyle name="Millares 14" xfId="162" xr:uid="{00000000-0005-0000-0000-0000A4000000}"/>
    <cellStyle name="Millares 15" xfId="167" xr:uid="{00000000-0005-0000-0000-0000D8000000}"/>
    <cellStyle name="Millares 16" xfId="164" xr:uid="{00000000-0005-0000-0000-0000D9000000}"/>
    <cellStyle name="Millares 17" xfId="215" xr:uid="{00000000-0005-0000-0000-0000DA000000}"/>
    <cellStyle name="Millares 18" xfId="216" xr:uid="{00000000-0005-0000-0000-0000DB000000}"/>
    <cellStyle name="Millares 19" xfId="217" xr:uid="{00000000-0005-0000-0000-0000DC000000}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2 2 2" xfId="212" xr:uid="{C9EE3664-3C7E-43E7-A851-822E91CE42B5}"/>
    <cellStyle name="Millares 2 2 2 3" xfId="188" xr:uid="{4CD69696-3C45-40D2-9CF6-2E15CF2EF119}"/>
    <cellStyle name="Millares 2 2 2 4" xfId="155" xr:uid="{00000000-0005-0000-0000-00002F000000}"/>
    <cellStyle name="Millares 2 2 3" xfId="200" xr:uid="{8A02E654-31B7-4600-B4AA-43DAAA3D094C}"/>
    <cellStyle name="Millares 2 2 4" xfId="176" xr:uid="{00000000-0005-0000-0000-00002B000000}"/>
    <cellStyle name="Millares 2 2 5" xfId="81" xr:uid="{00000000-0005-0000-0000-00002E000000}"/>
    <cellStyle name="Millares 2 3" xfId="65" xr:uid="{00000000-0005-0000-0000-000007000000}"/>
    <cellStyle name="Millares 2 3 2" xfId="207" xr:uid="{1DEE8BF7-DB94-4B06-A69F-A15810CC6ADD}"/>
    <cellStyle name="Millares 2 3 3" xfId="183" xr:uid="{CDC9F848-716D-47DA-BFD3-DB8E469ACC7D}"/>
    <cellStyle name="Millares 2 3 4" xfId="148" xr:uid="{00000000-0005-0000-0000-000030000000}"/>
    <cellStyle name="Millares 2 4" xfId="195" xr:uid="{86755D9D-9C05-4056-8C98-2BAC6C938FEC}"/>
    <cellStyle name="Millares 2 5" xfId="169" xr:uid="{00000000-0005-0000-0000-00002A000000}"/>
    <cellStyle name="Millares 2 6" xfId="75" xr:uid="{00000000-0005-0000-0000-00002D000000}"/>
    <cellStyle name="Millares 20" xfId="73" xr:uid="{00000000-0005-0000-0000-000096000000}"/>
    <cellStyle name="Millares 21" xfId="80" xr:uid="{00000000-0005-0000-0000-000005010000}"/>
    <cellStyle name="Millares 3" xfId="27" xr:uid="{00000000-0005-0000-0000-000008000000}"/>
    <cellStyle name="Millares 3 2" xfId="49" xr:uid="{00000000-0005-0000-0000-000009000000}"/>
    <cellStyle name="Millares 3 2 2" xfId="187" xr:uid="{B7AD451E-C8C7-4FFE-80B1-B1C05A06787D}"/>
    <cellStyle name="Millares 3 2 2 2" xfId="211" xr:uid="{0F74DF37-8AE4-40ED-BC37-9FCC558A5BA4}"/>
    <cellStyle name="Millares 3 2 3" xfId="199" xr:uid="{2209B015-E91F-454C-B9E5-FE43BAAB7929}"/>
    <cellStyle name="Millares 3 2 4" xfId="175" xr:uid="{00000000-0005-0000-0000-00002D000000}"/>
    <cellStyle name="Millares 3 2 5" xfId="154" xr:uid="{00000000-0005-0000-0000-000032000000}"/>
    <cellStyle name="Millares 3 3" xfId="67" xr:uid="{00000000-0005-0000-0000-00000A000000}"/>
    <cellStyle name="Millares 3 3 2" xfId="206" xr:uid="{B0164C55-7AEE-45C1-8BF0-CC0C49E0C77B}"/>
    <cellStyle name="Millares 3 3 3" xfId="182" xr:uid="{295CB8DD-45D9-4F30-BAC3-DA75F0003EEA}"/>
    <cellStyle name="Millares 3 3 4" xfId="147" xr:uid="{00000000-0005-0000-0000-000033000000}"/>
    <cellStyle name="Millares 3 4" xfId="194" xr:uid="{92F13CB9-76ED-4AB9-9621-FDEA768E3132}"/>
    <cellStyle name="Millares 3 5" xfId="168" xr:uid="{00000000-0005-0000-0000-00002C000000}"/>
    <cellStyle name="Millares 3 6" xfId="82" xr:uid="{00000000-0005-0000-0000-000031000000}"/>
    <cellStyle name="Millares 4" xfId="31" xr:uid="{00000000-0005-0000-0000-00000B000000}"/>
    <cellStyle name="Millares 4 2" xfId="71" xr:uid="{00000000-0005-0000-0000-00000C000000}"/>
    <cellStyle name="Millares 4 2 2" xfId="204" xr:uid="{83FD41A8-25E9-431C-9044-530237E41177}"/>
    <cellStyle name="Millares 4 2 3" xfId="180" xr:uid="{AB4FA799-0B31-4A7C-BD00-FE519F9D8BE1}"/>
    <cellStyle name="Millares 4 2 4" xfId="133" xr:uid="{00000000-0005-0000-0000-000035000000}"/>
    <cellStyle name="Millares 4 3" xfId="192" xr:uid="{6384495F-1EBF-4D79-BD0B-A5860F46EFE3}"/>
    <cellStyle name="Millares 4 4" xfId="165" xr:uid="{00000000-0005-0000-0000-00002E000000}"/>
    <cellStyle name="Millares 4 5" xfId="83" xr:uid="{00000000-0005-0000-0000-000034000000}"/>
    <cellStyle name="Millares 5" xfId="48" xr:uid="{00000000-0005-0000-0000-00000D000000}"/>
    <cellStyle name="Millares 5 2" xfId="152" xr:uid="{00000000-0005-0000-0000-000037000000}"/>
    <cellStyle name="Millares 5 2 2" xfId="209" xr:uid="{CFDAD074-0B6C-4E1F-AF73-3315CB76018B}"/>
    <cellStyle name="Millares 5 2 3" xfId="185" xr:uid="{38C44880-0A27-402A-868F-FC894402FE04}"/>
    <cellStyle name="Millares 5 3" xfId="197" xr:uid="{2F85656A-00DB-4DAA-9CF4-6D9CB2742CD7}"/>
    <cellStyle name="Millares 5 4" xfId="173" xr:uid="{00000000-0005-0000-0000-00002F000000}"/>
    <cellStyle name="Millares 5 5" xfId="91" xr:uid="{00000000-0005-0000-0000-000036000000}"/>
    <cellStyle name="Millares 6" xfId="51" xr:uid="{00000000-0005-0000-0000-00000E000000}"/>
    <cellStyle name="Millares 6 2" xfId="203" xr:uid="{D516B2C4-2E09-482B-A179-0C3C5DB74DAF}"/>
    <cellStyle name="Millares 6 3" xfId="179" xr:uid="{D8AC2A29-61A4-4B9A-8CF6-910845493FC5}"/>
    <cellStyle name="Millares 6 4" xfId="94" xr:uid="{00000000-0005-0000-0000-000038000000}"/>
    <cellStyle name="Millares 7" xfId="61" xr:uid="{00000000-0005-0000-0000-00000F000000}"/>
    <cellStyle name="Millares 7 2" xfId="191" xr:uid="{3481FD1C-EAF0-4398-AA20-62D7CBA688A6}"/>
    <cellStyle name="Millares 7 3" xfId="96" xr:uid="{00000000-0005-0000-0000-000039000000}"/>
    <cellStyle name="Millares 8" xfId="99" xr:uid="{00000000-0005-0000-0000-00003A000000}"/>
    <cellStyle name="Millares 9" xfId="101" xr:uid="{00000000-0005-0000-0000-00003B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2 3" xfId="77" xr:uid="{00000000-0005-0000-0000-00003E000000}"/>
    <cellStyle name="Moneda 2 3" xfId="69" xr:uid="{00000000-0005-0000-0000-000014000000}"/>
    <cellStyle name="Moneda 2 4" xfId="76" xr:uid="{00000000-0005-0000-0000-00003D000000}"/>
    <cellStyle name="Moneda 3" xfId="18" xr:uid="{00000000-0005-0000-0000-000015000000}"/>
    <cellStyle name="Moneda 3 2" xfId="72" xr:uid="{00000000-0005-0000-0000-000016000000}"/>
    <cellStyle name="Moneda 3 3" xfId="78" xr:uid="{00000000-0005-0000-0000-00003F000000}"/>
    <cellStyle name="Moneda 4" xfId="54" xr:uid="{00000000-0005-0000-0000-000017000000}"/>
    <cellStyle name="Moneda 4 2" xfId="93" xr:uid="{00000000-0005-0000-0000-000040000000}"/>
    <cellStyle name="Moneda 5" xfId="95" xr:uid="{00000000-0005-0000-0000-000041000000}"/>
    <cellStyle name="Moneda 6" xfId="74" xr:uid="{00000000-0005-0000-0000-0000E4000000}"/>
    <cellStyle name="Neutral 2" xfId="135" xr:uid="{00000000-0005-0000-0000-000042000000}"/>
    <cellStyle name="Normal" xfId="0" builtinId="0"/>
    <cellStyle name="Normal 10" xfId="32" xr:uid="{00000000-0005-0000-0000-000019000000}"/>
    <cellStyle name="Normal 11" xfId="33" xr:uid="{00000000-0005-0000-0000-00001A000000}"/>
    <cellStyle name="Normal 11 2" xfId="84" xr:uid="{00000000-0005-0000-0000-000045000000}"/>
    <cellStyle name="Normal 12" xfId="46" xr:uid="{00000000-0005-0000-0000-00001B000000}"/>
    <cellStyle name="Normal 12 2" xfId="47" xr:uid="{00000000-0005-0000-0000-00001C000000}"/>
    <cellStyle name="Normal 12 3" xfId="90" xr:uid="{00000000-0005-0000-0000-000046000000}"/>
    <cellStyle name="Normal 13" xfId="52" xr:uid="{00000000-0005-0000-0000-00001D000000}"/>
    <cellStyle name="Normal 13 2" xfId="92" xr:uid="{00000000-0005-0000-0000-000047000000}"/>
    <cellStyle name="Normal 14" xfId="53" xr:uid="{00000000-0005-0000-0000-00001E000000}"/>
    <cellStyle name="Normal 14 2" xfId="98" xr:uid="{00000000-0005-0000-0000-000048000000}"/>
    <cellStyle name="Normal 15" xfId="57" xr:uid="{00000000-0005-0000-0000-00001F000000}"/>
    <cellStyle name="Normal 15 2" xfId="161" xr:uid="{00000000-0005-0000-0000-0000D4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2 3" xfId="150" xr:uid="{00000000-0005-0000-0000-00004D000000}"/>
    <cellStyle name="Normal 2 2 4" xfId="171" xr:uid="{00000000-0005-0000-0000-00003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5 2" xfId="79" xr:uid="{00000000-0005-0000-0000-000057000000}"/>
    <cellStyle name="Normal 6" xfId="28" xr:uid="{00000000-0005-0000-0000-000033000000}"/>
    <cellStyle name="Normal 6 2" xfId="50" xr:uid="{00000000-0005-0000-0000-000034000000}"/>
    <cellStyle name="Normal 6 3" xfId="85" xr:uid="{00000000-0005-0000-0000-000058000000}"/>
    <cellStyle name="Normal 7" xfId="37" xr:uid="{00000000-0005-0000-0000-000035000000}"/>
    <cellStyle name="Normal 7 2" xfId="86" xr:uid="{00000000-0005-0000-0000-000059000000}"/>
    <cellStyle name="Normal 8" xfId="38" xr:uid="{00000000-0005-0000-0000-000036000000}"/>
    <cellStyle name="Normal 8 2" xfId="87" xr:uid="{00000000-0005-0000-0000-00005A000000}"/>
    <cellStyle name="Normal 9" xfId="39" xr:uid="{00000000-0005-0000-0000-000037000000}"/>
    <cellStyle name="Notas 2" xfId="136" xr:uid="{00000000-0005-0000-0000-00005C000000}"/>
    <cellStyle name="Porcentaje 2" xfId="26" xr:uid="{00000000-0005-0000-0000-000038000000}"/>
    <cellStyle name="Porcentaje 2 2" xfId="151" xr:uid="{00000000-0005-0000-0000-00005E000000}"/>
    <cellStyle name="Porcentaje 2 3" xfId="172" xr:uid="{00000000-0005-0000-0000-000038000000}"/>
    <cellStyle name="Porcentaje 3" xfId="40" xr:uid="{00000000-0005-0000-0000-000039000000}"/>
    <cellStyle name="Porcentaje 3 2" xfId="68" xr:uid="{00000000-0005-0000-0000-00003A000000}"/>
    <cellStyle name="Porcentaje 3 2 2" xfId="137" xr:uid="{00000000-0005-0000-0000-000060000000}"/>
    <cellStyle name="Porcentaje 3 3" xfId="88" xr:uid="{00000000-0005-0000-0000-00005F000000}"/>
    <cellStyle name="Porcentaje 4" xfId="41" xr:uid="{00000000-0005-0000-0000-00003B000000}"/>
    <cellStyle name="Porcentaje 4 2" xfId="89" xr:uid="{00000000-0005-0000-0000-000061000000}"/>
    <cellStyle name="Porcentaje 5" xfId="100" xr:uid="{00000000-0005-0000-0000-000062000000}"/>
    <cellStyle name="Porcentaje 6" xfId="163" xr:uid="{00000000-0005-0000-0000-0000D6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  <cellStyle name="Salida 2" xfId="138" xr:uid="{00000000-0005-0000-0000-000070000000}"/>
    <cellStyle name="Texto de advertencia 2" xfId="139" xr:uid="{00000000-0005-0000-0000-000071000000}"/>
    <cellStyle name="Texto explicativo 2" xfId="140" xr:uid="{00000000-0005-0000-0000-000072000000}"/>
    <cellStyle name="Título 2 2" xfId="143" xr:uid="{00000000-0005-0000-0000-000073000000}"/>
    <cellStyle name="Título 3 2" xfId="144" xr:uid="{00000000-0005-0000-0000-000074000000}"/>
    <cellStyle name="Título 4" xfId="141" xr:uid="{00000000-0005-0000-0000-000075000000}"/>
    <cellStyle name="Total 2" xfId="145" xr:uid="{00000000-0005-0000-0000-000076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40" zoomScaleNormal="40" zoomScaleSheetLayoutView="40" workbookViewId="0">
      <selection activeCell="E27" sqref="E27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63.75" customHeight="1" thickBot="1">
      <c r="A2" s="62" t="s">
        <v>27</v>
      </c>
      <c r="B2" s="62" t="s">
        <v>33</v>
      </c>
      <c r="C2" s="62" t="s">
        <v>17</v>
      </c>
      <c r="D2" s="62"/>
      <c r="E2" s="62" t="s">
        <v>22</v>
      </c>
      <c r="F2" s="62" t="s">
        <v>18</v>
      </c>
      <c r="G2" s="62" t="s">
        <v>19</v>
      </c>
      <c r="H2" s="63" t="s">
        <v>20</v>
      </c>
      <c r="I2" s="62" t="s">
        <v>23</v>
      </c>
      <c r="J2" s="62" t="s">
        <v>24</v>
      </c>
      <c r="K2" s="62" t="s">
        <v>21</v>
      </c>
      <c r="L2" s="64" t="s">
        <v>28</v>
      </c>
      <c r="M2" s="64" t="s">
        <v>30</v>
      </c>
      <c r="N2" s="66" t="s">
        <v>25</v>
      </c>
    </row>
    <row r="3" spans="1:14" s="3" customFormat="1" ht="43.5" customHeight="1" thickBot="1">
      <c r="A3" s="62"/>
      <c r="B3" s="62"/>
      <c r="C3" s="27">
        <v>0.7</v>
      </c>
      <c r="D3" s="27">
        <v>0.3</v>
      </c>
      <c r="E3" s="62"/>
      <c r="F3" s="62"/>
      <c r="G3" s="62"/>
      <c r="H3" s="63"/>
      <c r="I3" s="62"/>
      <c r="J3" s="62"/>
      <c r="K3" s="62"/>
      <c r="L3" s="65"/>
      <c r="M3" s="65"/>
      <c r="N3" s="66"/>
    </row>
    <row r="4" spans="1:14" ht="29.25" customHeight="1" thickBot="1">
      <c r="A4" s="4" t="s">
        <v>9</v>
      </c>
      <c r="B4" s="49">
        <v>5041542.7300000004</v>
      </c>
      <c r="C4" s="54">
        <v>1146358.69</v>
      </c>
      <c r="D4" s="49">
        <v>273700.46999999997</v>
      </c>
      <c r="E4" s="49">
        <v>76402.05</v>
      </c>
      <c r="F4" s="49">
        <v>0</v>
      </c>
      <c r="G4" s="49">
        <v>37003.660000000003</v>
      </c>
      <c r="H4" s="49">
        <v>177261.82</v>
      </c>
      <c r="I4" s="49">
        <v>127223.67999999999</v>
      </c>
      <c r="J4" s="49">
        <v>11357.73</v>
      </c>
      <c r="K4" s="49">
        <v>1861989.55</v>
      </c>
      <c r="L4" s="49">
        <v>524615</v>
      </c>
      <c r="M4" s="49">
        <v>6290.08</v>
      </c>
      <c r="N4" s="49">
        <f>SUM(B4:M4)</f>
        <v>9283745.4600000009</v>
      </c>
    </row>
    <row r="5" spans="1:14" ht="29.25" customHeight="1" thickBot="1">
      <c r="A5" s="5" t="s">
        <v>1</v>
      </c>
      <c r="B5" s="50">
        <v>5229631.32</v>
      </c>
      <c r="C5" s="55">
        <v>1189126.75</v>
      </c>
      <c r="D5" s="50">
        <v>276463.88</v>
      </c>
      <c r="E5" s="50">
        <v>79252.44</v>
      </c>
      <c r="F5" s="50">
        <v>0</v>
      </c>
      <c r="G5" s="50">
        <v>38384.19</v>
      </c>
      <c r="H5" s="50">
        <v>177698.23</v>
      </c>
      <c r="I5" s="50">
        <v>165529.10999999999</v>
      </c>
      <c r="J5" s="50">
        <v>11781.47</v>
      </c>
      <c r="K5" s="50">
        <v>1922372.25</v>
      </c>
      <c r="L5" s="50">
        <v>418881</v>
      </c>
      <c r="M5" s="50">
        <v>7707.3</v>
      </c>
      <c r="N5" s="50">
        <f t="shared" ref="N5:N16" si="0">SUM(B5:M5)</f>
        <v>9516827.9400000013</v>
      </c>
    </row>
    <row r="6" spans="1:14" ht="29.25" customHeight="1" thickBot="1">
      <c r="A6" s="4" t="s">
        <v>2</v>
      </c>
      <c r="B6" s="49">
        <v>32231827.789999999</v>
      </c>
      <c r="C6" s="54">
        <v>7328954.25</v>
      </c>
      <c r="D6" s="49">
        <v>1623412.83</v>
      </c>
      <c r="E6" s="49">
        <v>488457.14999999997</v>
      </c>
      <c r="F6" s="49">
        <v>0</v>
      </c>
      <c r="G6" s="49">
        <v>236573.56</v>
      </c>
      <c r="H6" s="49">
        <v>877954.15</v>
      </c>
      <c r="I6" s="49">
        <v>1313604.3400000001</v>
      </c>
      <c r="J6" s="49">
        <v>72612.800000000003</v>
      </c>
      <c r="K6" s="49">
        <v>9375191.7300000004</v>
      </c>
      <c r="L6" s="49">
        <v>3176741</v>
      </c>
      <c r="M6" s="49">
        <v>39583.99</v>
      </c>
      <c r="N6" s="49">
        <f t="shared" si="0"/>
        <v>56764913.589999996</v>
      </c>
    </row>
    <row r="7" spans="1:14" ht="29.25" customHeight="1" thickBot="1">
      <c r="A7" s="5" t="s">
        <v>10</v>
      </c>
      <c r="B7" s="50">
        <v>6584856.0499999998</v>
      </c>
      <c r="C7" s="55">
        <v>1497281.17</v>
      </c>
      <c r="D7" s="50">
        <v>337308.05</v>
      </c>
      <c r="E7" s="50">
        <v>99790.19</v>
      </c>
      <c r="F7" s="50">
        <v>0</v>
      </c>
      <c r="G7" s="50">
        <v>48331.199999999997</v>
      </c>
      <c r="H7" s="50">
        <v>224009.8</v>
      </c>
      <c r="I7" s="50">
        <v>186378.84</v>
      </c>
      <c r="J7" s="50">
        <v>14834.55</v>
      </c>
      <c r="K7" s="50">
        <v>2339225.84</v>
      </c>
      <c r="L7" s="50">
        <v>676312</v>
      </c>
      <c r="M7" s="50">
        <v>8218.83</v>
      </c>
      <c r="N7" s="50">
        <f t="shared" si="0"/>
        <v>12016546.52</v>
      </c>
    </row>
    <row r="8" spans="1:14" ht="29.25" customHeight="1" thickBot="1">
      <c r="A8" s="4" t="s">
        <v>12</v>
      </c>
      <c r="B8" s="49">
        <v>29382629.879999999</v>
      </c>
      <c r="C8" s="54">
        <v>6681096.4500000002</v>
      </c>
      <c r="D8" s="49">
        <v>1485764.12</v>
      </c>
      <c r="E8" s="49">
        <v>445279</v>
      </c>
      <c r="F8" s="49">
        <v>0</v>
      </c>
      <c r="G8" s="49">
        <v>215661.16</v>
      </c>
      <c r="H8" s="49">
        <v>843388.78</v>
      </c>
      <c r="I8" s="49">
        <v>1108187.3700000001</v>
      </c>
      <c r="J8" s="49">
        <v>66194.039999999994</v>
      </c>
      <c r="K8" s="49">
        <v>9286457.0899999999</v>
      </c>
      <c r="L8" s="49">
        <v>5762146</v>
      </c>
      <c r="M8" s="49">
        <v>33844.04</v>
      </c>
      <c r="N8" s="49">
        <f t="shared" si="0"/>
        <v>55310647.929999985</v>
      </c>
    </row>
    <row r="9" spans="1:14" ht="29.25" customHeight="1" thickBot="1">
      <c r="A9" s="5" t="s">
        <v>3</v>
      </c>
      <c r="B9" s="50">
        <v>9112106.8000000007</v>
      </c>
      <c r="C9" s="55">
        <v>2071933.81</v>
      </c>
      <c r="D9" s="50">
        <v>516620.46</v>
      </c>
      <c r="E9" s="50">
        <v>138089.4</v>
      </c>
      <c r="F9" s="50">
        <v>0</v>
      </c>
      <c r="G9" s="50">
        <v>66880.59</v>
      </c>
      <c r="H9" s="50">
        <v>276854.88</v>
      </c>
      <c r="I9" s="50">
        <v>307802.18</v>
      </c>
      <c r="J9" s="50">
        <v>20528.02</v>
      </c>
      <c r="K9" s="50">
        <v>3549687.8</v>
      </c>
      <c r="L9" s="50">
        <v>5286847</v>
      </c>
      <c r="M9" s="50">
        <v>12185.35</v>
      </c>
      <c r="N9" s="50">
        <f t="shared" si="0"/>
        <v>21359536.290000003</v>
      </c>
    </row>
    <row r="10" spans="1:14" ht="29.25" customHeight="1" thickBot="1">
      <c r="A10" s="4" t="s">
        <v>31</v>
      </c>
      <c r="B10" s="49">
        <v>2035461.5</v>
      </c>
      <c r="C10" s="54">
        <v>462828.37</v>
      </c>
      <c r="D10" s="49">
        <v>111592.84</v>
      </c>
      <c r="E10" s="49">
        <v>30846.400000000001</v>
      </c>
      <c r="F10" s="49">
        <v>0</v>
      </c>
      <c r="G10" s="49">
        <v>14939.78</v>
      </c>
      <c r="H10" s="49">
        <v>65338.19</v>
      </c>
      <c r="I10" s="49">
        <v>68112.899999999994</v>
      </c>
      <c r="J10" s="49">
        <v>4585.55</v>
      </c>
      <c r="K10" s="49">
        <v>721317.97</v>
      </c>
      <c r="L10" s="67">
        <v>-437</v>
      </c>
      <c r="M10" s="49">
        <v>4340.38</v>
      </c>
      <c r="N10" s="49">
        <f t="shared" si="0"/>
        <v>3518926.879999999</v>
      </c>
    </row>
    <row r="11" spans="1:14" ht="29.25" customHeight="1" thickBot="1">
      <c r="A11" s="5" t="s">
        <v>4</v>
      </c>
      <c r="B11" s="50">
        <v>7931691.6699999999</v>
      </c>
      <c r="C11" s="55">
        <v>1803528.05</v>
      </c>
      <c r="D11" s="50">
        <v>321729.03999999998</v>
      </c>
      <c r="E11" s="50">
        <v>120200.8</v>
      </c>
      <c r="F11" s="50">
        <v>0</v>
      </c>
      <c r="G11" s="50">
        <v>58216.63</v>
      </c>
      <c r="H11" s="50">
        <v>257981.97</v>
      </c>
      <c r="I11" s="50">
        <v>226702.8</v>
      </c>
      <c r="J11" s="50">
        <v>17868.740000000002</v>
      </c>
      <c r="K11" s="50">
        <v>2564516.4700000002</v>
      </c>
      <c r="L11" s="50">
        <v>18244</v>
      </c>
      <c r="M11" s="50">
        <v>9869.82</v>
      </c>
      <c r="N11" s="50">
        <f t="shared" si="0"/>
        <v>13330549.990000004</v>
      </c>
    </row>
    <row r="12" spans="1:14" ht="29.25" customHeight="1" thickBot="1">
      <c r="A12" s="4" t="s">
        <v>5</v>
      </c>
      <c r="B12" s="49">
        <v>4826966.04</v>
      </c>
      <c r="C12" s="54">
        <v>1097567.7</v>
      </c>
      <c r="D12" s="49">
        <v>192167.28</v>
      </c>
      <c r="E12" s="49">
        <v>73150.25</v>
      </c>
      <c r="F12" s="49">
        <v>0</v>
      </c>
      <c r="G12" s="49">
        <v>35428.720000000001</v>
      </c>
      <c r="H12" s="49">
        <v>165034.97</v>
      </c>
      <c r="I12" s="49">
        <v>120746.13</v>
      </c>
      <c r="J12" s="49">
        <v>10874.33</v>
      </c>
      <c r="K12" s="49">
        <v>1738827.5</v>
      </c>
      <c r="L12" s="49">
        <v>135936</v>
      </c>
      <c r="M12" s="49">
        <v>6315.84</v>
      </c>
      <c r="N12" s="49">
        <f t="shared" si="0"/>
        <v>8403014.7599999998</v>
      </c>
    </row>
    <row r="13" spans="1:14" ht="29.25" customHeight="1" thickBot="1">
      <c r="A13" s="5" t="s">
        <v>6</v>
      </c>
      <c r="B13" s="50">
        <v>6029731.2599999998</v>
      </c>
      <c r="C13" s="55">
        <v>1371055.49</v>
      </c>
      <c r="D13" s="50">
        <v>221547.31</v>
      </c>
      <c r="E13" s="50">
        <v>91377.55</v>
      </c>
      <c r="F13" s="50">
        <v>0</v>
      </c>
      <c r="G13" s="50">
        <v>44256.72</v>
      </c>
      <c r="H13" s="50">
        <v>191994.77</v>
      </c>
      <c r="I13" s="50">
        <v>156317.4</v>
      </c>
      <c r="J13" s="50">
        <v>13583.95</v>
      </c>
      <c r="K13" s="50">
        <v>2309750.2599999998</v>
      </c>
      <c r="L13" s="50">
        <v>340639</v>
      </c>
      <c r="M13" s="50">
        <v>7613.14</v>
      </c>
      <c r="N13" s="50">
        <f t="shared" si="0"/>
        <v>10777866.85</v>
      </c>
    </row>
    <row r="14" spans="1:14" ht="29.25" customHeight="1" thickBot="1">
      <c r="A14" s="4" t="s">
        <v>7</v>
      </c>
      <c r="B14" s="49">
        <v>5151063.8</v>
      </c>
      <c r="C14" s="54">
        <v>1171261.8700000001</v>
      </c>
      <c r="D14" s="49">
        <v>47751.02</v>
      </c>
      <c r="E14" s="49">
        <v>78061.78</v>
      </c>
      <c r="F14" s="49">
        <v>0</v>
      </c>
      <c r="G14" s="49">
        <v>37807.519999999997</v>
      </c>
      <c r="H14" s="49">
        <v>172404.02</v>
      </c>
      <c r="I14" s="49">
        <v>32524.5</v>
      </c>
      <c r="J14" s="49">
        <v>11604.47</v>
      </c>
      <c r="K14" s="49">
        <v>2177166.1</v>
      </c>
      <c r="L14" s="49">
        <v>530561</v>
      </c>
      <c r="M14" s="49">
        <v>3367.44</v>
      </c>
      <c r="N14" s="49">
        <f t="shared" si="0"/>
        <v>9413573.5199999977</v>
      </c>
    </row>
    <row r="15" spans="1:14" ht="29.25" customHeight="1" thickBot="1">
      <c r="A15" s="5" t="s">
        <v>32</v>
      </c>
      <c r="B15" s="50">
        <v>1869421.72</v>
      </c>
      <c r="C15" s="55">
        <v>425073.82</v>
      </c>
      <c r="D15" s="50">
        <v>102077.16</v>
      </c>
      <c r="E15" s="50">
        <v>28330.15</v>
      </c>
      <c r="F15" s="50">
        <v>0</v>
      </c>
      <c r="G15" s="50">
        <v>13721.09</v>
      </c>
      <c r="H15" s="50">
        <v>55012.05</v>
      </c>
      <c r="I15" s="50">
        <v>62904.85</v>
      </c>
      <c r="J15" s="50">
        <v>4211.49</v>
      </c>
      <c r="K15" s="50">
        <v>712899.01</v>
      </c>
      <c r="L15" s="50">
        <v>3322</v>
      </c>
      <c r="M15" s="50">
        <v>4206.76</v>
      </c>
      <c r="N15" s="50">
        <f t="shared" si="0"/>
        <v>3281180.0999999996</v>
      </c>
    </row>
    <row r="16" spans="1:14" ht="29.25" customHeight="1" thickBot="1">
      <c r="A16" s="4" t="s">
        <v>8</v>
      </c>
      <c r="B16" s="49">
        <v>3784159.44</v>
      </c>
      <c r="C16" s="54">
        <v>860451.71</v>
      </c>
      <c r="D16" s="49">
        <v>63321.48</v>
      </c>
      <c r="E16" s="49">
        <v>57347.040000000001</v>
      </c>
      <c r="F16" s="49">
        <v>0</v>
      </c>
      <c r="G16" s="49">
        <v>27774.78</v>
      </c>
      <c r="H16" s="49">
        <v>128759.81</v>
      </c>
      <c r="I16" s="49">
        <v>43275.1</v>
      </c>
      <c r="J16" s="49">
        <v>8525.06</v>
      </c>
      <c r="K16" s="49">
        <v>1301373.31</v>
      </c>
      <c r="L16" s="67">
        <v>-29839</v>
      </c>
      <c r="M16" s="49">
        <v>3718.83</v>
      </c>
      <c r="N16" s="49">
        <f t="shared" si="0"/>
        <v>6248867.5600000005</v>
      </c>
    </row>
    <row r="17" spans="1:34" s="48" customFormat="1" ht="42.75" customHeight="1" thickBot="1">
      <c r="A17" s="46" t="s">
        <v>11</v>
      </c>
      <c r="B17" s="38">
        <f>SUM(B4:B16)</f>
        <v>119211090</v>
      </c>
      <c r="C17" s="38">
        <f>SUM(C4:C16)</f>
        <v>27106518.129999999</v>
      </c>
      <c r="D17" s="38">
        <f>SUM(D4:D16)</f>
        <v>5573455.9400000004</v>
      </c>
      <c r="E17" s="38">
        <f t="shared" ref="E17:L17" si="1">SUM(E4:E16)</f>
        <v>1806584.1999999997</v>
      </c>
      <c r="F17" s="38">
        <f t="shared" si="1"/>
        <v>0</v>
      </c>
      <c r="G17" s="38">
        <f t="shared" si="1"/>
        <v>874979.6</v>
      </c>
      <c r="H17" s="38">
        <f t="shared" si="1"/>
        <v>3613693.4400000004</v>
      </c>
      <c r="I17" s="38">
        <f t="shared" si="1"/>
        <v>3919309.2</v>
      </c>
      <c r="J17" s="38">
        <f t="shared" si="1"/>
        <v>268562.19999999995</v>
      </c>
      <c r="K17" s="38">
        <f t="shared" si="1"/>
        <v>39860774.880000003</v>
      </c>
      <c r="L17" s="38">
        <f t="shared" si="1"/>
        <v>16843968</v>
      </c>
      <c r="M17" s="38">
        <f>SUM(M4:M16)</f>
        <v>147261.80000000002</v>
      </c>
      <c r="N17" s="38">
        <f>SUM(N4:N16)</f>
        <v>219226197.38999996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2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9" t="s">
        <v>35</v>
      </c>
      <c r="B20" s="60"/>
      <c r="C20" s="60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8" t="s">
        <v>16</v>
      </c>
      <c r="B21" s="58"/>
      <c r="C21" s="58"/>
      <c r="D21" s="37"/>
      <c r="E21" s="28">
        <v>496712875</v>
      </c>
      <c r="F21" s="14" t="s">
        <v>13</v>
      </c>
      <c r="G21" s="28">
        <f>ROUND(E21*0.24,2)</f>
        <v>119211090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8" t="s">
        <v>29</v>
      </c>
      <c r="B22" s="58"/>
      <c r="C22" s="58"/>
      <c r="D22" s="37"/>
      <c r="E22" s="28">
        <v>27106518.129999999</v>
      </c>
      <c r="F22" s="14" t="s">
        <v>15</v>
      </c>
      <c r="G22" s="28">
        <f>E22</f>
        <v>27106518.129999999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8" t="s">
        <v>26</v>
      </c>
      <c r="B23" s="58"/>
      <c r="C23" s="58"/>
      <c r="D23" s="37"/>
      <c r="E23" s="28">
        <v>5573455.9400000004</v>
      </c>
      <c r="F23" s="14" t="s">
        <v>15</v>
      </c>
      <c r="G23" s="28">
        <f>E23</f>
        <v>5573455.9400000004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8" t="s">
        <v>22</v>
      </c>
      <c r="B24" s="58"/>
      <c r="C24" s="58"/>
      <c r="D24" s="37"/>
      <c r="E24" s="28">
        <v>9032921</v>
      </c>
      <c r="F24" s="14" t="s">
        <v>14</v>
      </c>
      <c r="G24" s="28">
        <f>ROUND(E24*0.2,2)</f>
        <v>1806584.2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8" t="s">
        <v>18</v>
      </c>
      <c r="B25" s="58"/>
      <c r="C25" s="58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8" t="s">
        <v>19</v>
      </c>
      <c r="B26" s="58"/>
      <c r="C26" s="58"/>
      <c r="D26" s="37"/>
      <c r="E26" s="28">
        <v>4374898</v>
      </c>
      <c r="F26" s="14" t="s">
        <v>14</v>
      </c>
      <c r="G26" s="28">
        <f>ROUND(E26*0.2,2)</f>
        <v>874979.6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8" t="s">
        <v>20</v>
      </c>
      <c r="B27" s="58"/>
      <c r="C27" s="58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8" t="s">
        <v>23</v>
      </c>
      <c r="B28" s="58"/>
      <c r="C28" s="58"/>
      <c r="D28" s="58"/>
      <c r="E28" s="28">
        <v>19596546</v>
      </c>
      <c r="F28" s="14" t="s">
        <v>14</v>
      </c>
      <c r="G28" s="28">
        <f>ROUND(E28*0.2,2)</f>
        <v>3919309.2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8" t="s">
        <v>24</v>
      </c>
      <c r="B29" s="58"/>
      <c r="C29" s="58"/>
      <c r="D29" s="58"/>
      <c r="E29" s="28">
        <v>1342811</v>
      </c>
      <c r="F29" s="14" t="s">
        <v>14</v>
      </c>
      <c r="G29" s="28">
        <f>ROUND(E29*0.2,2)</f>
        <v>268562.2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8" t="s">
        <v>21</v>
      </c>
      <c r="B30" s="58"/>
      <c r="C30" s="58"/>
      <c r="D30" s="37"/>
      <c r="E30" s="28">
        <v>166086562</v>
      </c>
      <c r="F30" s="14" t="s">
        <v>13</v>
      </c>
      <c r="G30" s="28">
        <f>ROUND(E30*0.24,2)</f>
        <v>39860774.880000003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42901666</v>
      </c>
      <c r="F31" s="14"/>
      <c r="G31" s="28">
        <f>L17</f>
        <v>16843968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8" t="str">
        <f>+M2</f>
        <v>ART. 126 de la LISR  (Enajenación de Bienes)</v>
      </c>
      <c r="B32" s="58"/>
      <c r="C32" s="58"/>
      <c r="D32" s="37"/>
      <c r="E32" s="28">
        <v>736309</v>
      </c>
      <c r="F32" s="14" t="s">
        <v>14</v>
      </c>
      <c r="G32" s="28">
        <f>ROUND(E32*0.2,2)</f>
        <v>147261.79999999999</v>
      </c>
      <c r="H32" s="41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7" t="s">
        <v>11</v>
      </c>
      <c r="B33" s="57"/>
      <c r="C33" s="57"/>
      <c r="D33" s="15"/>
      <c r="E33" s="29">
        <f>SUM(E21:E32)</f>
        <v>788521618.06999993</v>
      </c>
      <c r="F33" s="16"/>
      <c r="G33" s="29">
        <f>SUM(G21:G32)</f>
        <v>219226197.38999996</v>
      </c>
      <c r="H33" s="53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6"/>
      <c r="B37" s="56"/>
      <c r="C37" s="56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6"/>
      <c r="B38" s="56"/>
      <c r="C38" s="56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6"/>
      <c r="B39" s="56"/>
      <c r="C39" s="56"/>
      <c r="D39" s="18"/>
      <c r="E39" s="19"/>
      <c r="F39" s="20"/>
      <c r="G39" s="19"/>
      <c r="H39" s="23"/>
      <c r="I39" s="20"/>
      <c r="J39" s="19"/>
    </row>
    <row r="40" spans="1:14" s="1" customFormat="1" ht="18">
      <c r="A40" s="56"/>
      <c r="B40" s="56"/>
      <c r="C40" s="56"/>
      <c r="D40" s="18"/>
      <c r="E40" s="19"/>
      <c r="F40" s="20"/>
      <c r="G40" s="19"/>
      <c r="H40" s="23"/>
      <c r="I40" s="20"/>
      <c r="J40" s="19"/>
    </row>
    <row r="41" spans="1:14" s="1" customFormat="1" ht="18">
      <c r="A41" s="56"/>
      <c r="B41" s="56"/>
      <c r="C41" s="56"/>
      <c r="D41" s="18"/>
      <c r="E41" s="19"/>
      <c r="F41" s="20"/>
      <c r="G41" s="19"/>
      <c r="H41" s="23"/>
      <c r="I41" s="20"/>
      <c r="J41" s="19"/>
    </row>
    <row r="42" spans="1:14" s="1" customFormat="1" ht="18">
      <c r="A42" s="56"/>
      <c r="B42" s="56"/>
      <c r="C42" s="56"/>
      <c r="D42" s="18"/>
      <c r="E42" s="19"/>
      <c r="F42" s="20"/>
      <c r="G42" s="19"/>
      <c r="H42" s="23"/>
      <c r="I42" s="20"/>
      <c r="J42" s="19"/>
    </row>
    <row r="43" spans="1:14" s="1" customFormat="1" ht="18">
      <c r="A43" s="56"/>
      <c r="B43" s="56"/>
      <c r="C43" s="56"/>
      <c r="D43" s="18"/>
      <c r="E43" s="19"/>
      <c r="F43" s="20"/>
      <c r="G43" s="19"/>
      <c r="H43" s="23"/>
      <c r="I43" s="20"/>
      <c r="J43" s="19"/>
    </row>
    <row r="44" spans="1:14" s="1" customFormat="1" ht="18">
      <c r="A44" s="56"/>
      <c r="B44" s="56"/>
      <c r="C44" s="56"/>
      <c r="D44" s="18"/>
      <c r="E44" s="19"/>
      <c r="F44" s="20"/>
      <c r="G44" s="19"/>
      <c r="H44" s="23"/>
      <c r="I44" s="20"/>
      <c r="J44" s="19"/>
    </row>
    <row r="45" spans="1:14" s="1" customFormat="1" ht="18">
      <c r="A45" s="56"/>
      <c r="B45" s="56"/>
      <c r="C45" s="56"/>
      <c r="D45" s="21"/>
      <c r="E45" s="19"/>
      <c r="F45" s="20"/>
      <c r="G45" s="19"/>
      <c r="H45" s="23"/>
      <c r="I45" s="20"/>
      <c r="J45" s="19"/>
    </row>
    <row r="46" spans="1:14" s="1" customFormat="1" ht="18">
      <c r="A46" s="56"/>
      <c r="B46" s="56"/>
      <c r="C46" s="56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2023-12-29T21:20:11Z</dcterms:modified>
</cp:coreProperties>
</file>