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mayo\"/>
    </mc:Choice>
  </mc:AlternateContent>
  <xr:revisionPtr revIDLastSave="0" documentId="13_ncr:1_{78B3849F-5E0E-4D10-934E-34730D47EAB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 s="1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<sst xmlns="http://schemas.openxmlformats.org/spreadsheetml/2006/main" count="54" uniqueCount="37">
  <si>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</si>
  <si>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</si>
  <si>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</si>
  <si>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</si>
  <si>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</si>
  <si>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</si>
  <si>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</si>
  <si>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</si>
  <si>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</si>
  <si>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</si>
  <si>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</si>
  <si>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</si>
  <si>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</si>
  <si>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</si>
  <si>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</si>
  <si>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</si>
  <si>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</si>
  <si>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</si>
  <si>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</si>
  <si>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</si>
  <si>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</si>
  <si>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</si>
  <si>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</si>
  <si>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</si>
  <si>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</si>
  <si>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</si>
  <si>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</si>
  <si>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</si>
  <si>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</si>
  <si>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</si>
  <si>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</si>
  <si>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</si>
  <si>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</si>
  <si>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</si>
  <si>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</si>
  <si>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DEL AJUSTE DEFINITIVO 2023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</si>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</sst>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</numFmts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20"/>
      <color rgb="FFFF0000"/>
      <name val="Arial"/>
      <family val="2"/>
    </font>
    <font>
      <b/>
      <sz val="2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10" borderId="0" applyNumberFormat="0" applyBorder="0" applyAlignment="0" applyProtection="0"/>
    <xf numFmtId="0" fontId="45" fillId="22" borderId="6" applyNumberFormat="0" applyAlignment="0" applyProtection="0"/>
    <xf numFmtId="0" fontId="46" fillId="23" borderId="7" applyNumberFormat="0" applyAlignment="0" applyProtection="0"/>
    <xf numFmtId="0" fontId="47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7" borderId="0" applyNumberFormat="0" applyBorder="0" applyAlignment="0" applyProtection="0"/>
    <xf numFmtId="0" fontId="49" fillId="13" borderId="6" applyNumberFormat="0" applyAlignment="0" applyProtection="0"/>
    <xf numFmtId="0" fontId="50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51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2" fillId="22" borderId="10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48" fillId="0" borderId="13" applyNumberFormat="0" applyFill="0" applyAlignment="0" applyProtection="0"/>
    <xf numFmtId="0" fontId="58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4" fillId="2" borderId="0" xfId="47" applyFont="1" applyFill="1"/>
    <xf numFmtId="0" fontId="25" fillId="2" borderId="2" xfId="1" applyFont="1" applyFill="1" applyBorder="1" applyAlignment="1">
      <alignment horizontal="left" vertical="center" indent="1"/>
    </xf>
    <xf numFmtId="0" fontId="25" fillId="3" borderId="2" xfId="1" applyFont="1" applyFill="1" applyBorder="1" applyAlignment="1">
      <alignment horizontal="left" vertical="center" indent="1"/>
    </xf>
    <xf numFmtId="0" fontId="29" fillId="0" borderId="0" xfId="47" applyFont="1"/>
    <xf numFmtId="0" fontId="29" fillId="2" borderId="0" xfId="47" applyFont="1" applyFill="1" applyBorder="1"/>
    <xf numFmtId="0" fontId="29" fillId="2" borderId="0" xfId="47" applyFont="1" applyFill="1"/>
    <xf numFmtId="0" fontId="31" fillId="2" borderId="0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47" applyFont="1" applyFill="1" applyBorder="1"/>
    <xf numFmtId="0" fontId="32" fillId="2" borderId="0" xfId="47" applyFont="1" applyFill="1"/>
    <xf numFmtId="9" fontId="22" fillId="2" borderId="0" xfId="3" applyFont="1" applyFill="1" applyBorder="1" applyAlignment="1">
      <alignment horizontal="center" vertical="center"/>
    </xf>
    <xf numFmtId="0" fontId="30" fillId="2" borderId="0" xfId="1" applyFont="1" applyFill="1" applyBorder="1" applyAlignment="1" applyProtection="1">
      <alignment horizontal="center" vertical="center" wrapText="1"/>
    </xf>
    <xf numFmtId="165" fontId="23" fillId="2" borderId="0" xfId="8" applyNumberFormat="1" applyFont="1" applyFill="1" applyBorder="1" applyAlignment="1">
      <alignment vertical="center"/>
    </xf>
    <xf numFmtId="0" fontId="21" fillId="2" borderId="0" xfId="47" applyFont="1" applyFill="1" applyBorder="1"/>
    <xf numFmtId="166" fontId="29" fillId="2" borderId="0" xfId="25" applyNumberFormat="1" applyFont="1" applyFill="1" applyBorder="1"/>
    <xf numFmtId="166" fontId="24" fillId="2" borderId="0" xfId="25" applyNumberFormat="1" applyFont="1" applyFill="1" applyBorder="1"/>
    <xf numFmtId="166" fontId="35" fillId="2" borderId="0" xfId="25" applyNumberFormat="1" applyFont="1" applyFill="1" applyBorder="1"/>
    <xf numFmtId="166" fontId="29" fillId="2" borderId="0" xfId="25" applyNumberFormat="1" applyFont="1" applyFill="1"/>
    <xf numFmtId="166" fontId="36" fillId="2" borderId="0" xfId="25" applyNumberFormat="1" applyFont="1" applyFill="1" applyBorder="1"/>
    <xf numFmtId="43" fontId="24" fillId="2" borderId="0" xfId="25" applyFont="1" applyFill="1" applyBorder="1"/>
    <xf numFmtId="43" fontId="24" fillId="2" borderId="0" xfId="25" applyFont="1" applyFill="1"/>
    <xf numFmtId="0" fontId="37" fillId="2" borderId="0" xfId="47" applyFont="1" applyFill="1"/>
    <xf numFmtId="167" fontId="29" fillId="2" borderId="0" xfId="47" applyNumberFormat="1" applyFont="1" applyFill="1" applyBorder="1"/>
    <xf numFmtId="9" fontId="26" fillId="6" borderId="2" xfId="1" applyNumberFormat="1" applyFont="1" applyFill="1" applyBorder="1" applyAlignment="1">
      <alignment horizontal="center" vertical="center" wrapText="1"/>
    </xf>
    <xf numFmtId="168" fontId="39" fillId="2" borderId="0" xfId="60" applyNumberFormat="1" applyFont="1" applyFill="1" applyBorder="1" applyAlignment="1">
      <alignment vertical="center"/>
    </xf>
    <xf numFmtId="168" fontId="39" fillId="2" borderId="0" xfId="60" applyNumberFormat="1" applyFont="1" applyFill="1" applyBorder="1" applyAlignment="1">
      <alignment horizontal="right" vertical="center"/>
    </xf>
    <xf numFmtId="0" fontId="32" fillId="0" borderId="0" xfId="47" applyFont="1"/>
    <xf numFmtId="168" fontId="29" fillId="2" borderId="0" xfId="47" applyNumberFormat="1" applyFont="1" applyFill="1" applyBorder="1"/>
    <xf numFmtId="3" fontId="32" fillId="2" borderId="0" xfId="47" applyNumberFormat="1" applyFont="1" applyFill="1" applyBorder="1"/>
    <xf numFmtId="44" fontId="32" fillId="2" borderId="0" xfId="47" applyNumberFormat="1" applyFont="1" applyFill="1"/>
    <xf numFmtId="44" fontId="29" fillId="2" borderId="0" xfId="47" applyNumberFormat="1" applyFont="1" applyFill="1" applyBorder="1"/>
    <xf numFmtId="0" fontId="33" fillId="2" borderId="0" xfId="1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  <xf numFmtId="3" fontId="31" fillId="5" borderId="2" xfId="25" applyNumberFormat="1" applyFont="1" applyFill="1" applyBorder="1" applyAlignment="1">
      <alignment horizontal="center" vertical="center"/>
    </xf>
    <xf numFmtId="43" fontId="32" fillId="2" borderId="0" xfId="25" applyFont="1" applyFill="1"/>
    <xf numFmtId="43" fontId="32" fillId="2" borderId="0" xfId="25" applyFont="1" applyFill="1" applyBorder="1"/>
    <xf numFmtId="43" fontId="29" fillId="2" borderId="0" xfId="25" applyFont="1" applyFill="1" applyBorder="1"/>
    <xf numFmtId="43" fontId="21" fillId="2" borderId="0" xfId="25" applyFont="1" applyFill="1" applyBorder="1"/>
    <xf numFmtId="43" fontId="36" fillId="2" borderId="0" xfId="25" applyFont="1" applyFill="1" applyBorder="1"/>
    <xf numFmtId="43" fontId="21" fillId="2" borderId="0" xfId="25" applyFont="1" applyFill="1"/>
    <xf numFmtId="4" fontId="32" fillId="2" borderId="0" xfId="47" applyNumberFormat="1" applyFont="1" applyFill="1"/>
    <xf numFmtId="3" fontId="25" fillId="5" borderId="2" xfId="1" applyNumberFormat="1" applyFont="1" applyFill="1" applyBorder="1" applyAlignment="1">
      <alignment horizontal="center" vertical="center"/>
    </xf>
    <xf numFmtId="3" fontId="27" fillId="2" borderId="0" xfId="47" applyNumberFormat="1" applyFont="1" applyFill="1"/>
    <xf numFmtId="3" fontId="27" fillId="0" borderId="0" xfId="47" applyNumberFormat="1" applyFont="1"/>
    <xf numFmtId="3" fontId="39" fillId="2" borderId="2" xfId="25" applyNumberFormat="1" applyFont="1" applyFill="1" applyBorder="1" applyAlignment="1">
      <alignment horizontal="center" vertical="center"/>
    </xf>
    <xf numFmtId="3" fontId="39" fillId="3" borderId="2" xfId="25" applyNumberFormat="1" applyFont="1" applyFill="1" applyBorder="1" applyAlignment="1">
      <alignment horizontal="center" vertical="center"/>
    </xf>
    <xf numFmtId="3" fontId="31" fillId="2" borderId="0" xfId="25" applyNumberFormat="1" applyFont="1" applyFill="1" applyBorder="1" applyAlignment="1">
      <alignment horizontal="center" vertical="center"/>
    </xf>
    <xf numFmtId="3" fontId="25" fillId="2" borderId="0" xfId="1" applyNumberFormat="1" applyFont="1" applyFill="1" applyBorder="1" applyAlignment="1">
      <alignment horizontal="left" vertical="center"/>
    </xf>
    <xf numFmtId="43" fontId="40" fillId="2" borderId="0" xfId="25" applyFont="1" applyFill="1" applyBorder="1"/>
    <xf numFmtId="4" fontId="39" fillId="2" borderId="2" xfId="25" applyNumberFormat="1" applyFont="1" applyFill="1" applyBorder="1" applyAlignment="1">
      <alignment horizontal="center" vertical="center"/>
    </xf>
    <xf numFmtId="4" fontId="39" fillId="3" borderId="2" xfId="25" applyNumberFormat="1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left" vertical="center" wrapText="1"/>
    </xf>
    <xf numFmtId="0" fontId="34" fillId="2" borderId="0" xfId="1" applyFont="1" applyFill="1" applyBorder="1" applyAlignment="1" applyProtection="1">
      <alignment horizontal="center" vertical="center" wrapText="1"/>
    </xf>
    <xf numFmtId="0" fontId="33" fillId="2" borderId="0" xfId="1" applyFont="1" applyFill="1" applyBorder="1" applyAlignment="1" applyProtection="1">
      <alignment horizontal="left" vertical="center" wrapText="1"/>
    </xf>
    <xf numFmtId="49" fontId="31" fillId="4" borderId="0" xfId="1" quotePrefix="1" applyNumberFormat="1" applyFont="1" applyFill="1" applyBorder="1" applyAlignment="1">
      <alignment horizontal="center" vertical="center"/>
    </xf>
    <xf numFmtId="49" fontId="31" fillId="4" borderId="0" xfId="1" applyNumberFormat="1" applyFont="1" applyFill="1" applyBorder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 wrapText="1"/>
    </xf>
    <xf numFmtId="43" fontId="26" fillId="6" borderId="2" xfId="25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6" fillId="6" borderId="5" xfId="1" applyFont="1" applyFill="1" applyBorder="1" applyAlignment="1">
      <alignment horizontal="center" vertical="center" wrapText="1"/>
    </xf>
    <xf numFmtId="0" fontId="25" fillId="4" borderId="2" xfId="1" applyFont="1" applyFill="1" applyBorder="1" applyAlignment="1">
      <alignment horizontal="center" vertical="center"/>
    </xf>
    <xf numFmtId="3" fontId="61" fillId="2" borderId="2" xfId="25" applyNumberFormat="1" applyFont="1" applyFill="1" applyBorder="1" applyAlignment="1">
      <alignment horizontal="center" vertical="center"/>
    </xf>
    <xf numFmtId="3" fontId="61" fillId="3" borderId="2" xfId="25" applyNumberFormat="1" applyFont="1" applyFill="1" applyBorder="1" applyAlignment="1">
      <alignment horizontal="center" vertical="center"/>
    </xf>
    <xf numFmtId="3" fontId="62" fillId="5" borderId="2" xfId="25" applyNumberFormat="1" applyFont="1" applyFill="1" applyBorder="1" applyAlignment="1">
      <alignment horizontal="center" vertical="center"/>
    </xf>
    <xf numFmtId="168" fontId="61" fillId="2" borderId="0" xfId="60" applyNumberFormat="1" applyFont="1" applyFill="1" applyBorder="1" applyAlignment="1">
      <alignment vertical="center"/>
    </xf>
    <xf numFmtId="168" fontId="62" fillId="2" borderId="1" xfId="60" applyNumberFormat="1" applyFont="1" applyFill="1" applyBorder="1" applyAlignment="1">
      <alignment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25</xdr:row>
      <xdr:rowOff>35214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25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B1" zoomScale="40" zoomScaleNormal="40" zoomScaleSheetLayoutView="40" workbookViewId="0">
      <selection activeCell="G30" sqref="G30:G3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3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27</v>
      </c>
      <c r="B2" s="61" t="s">
        <v>33</v>
      </c>
      <c r="C2" s="61" t="s">
        <v>17</v>
      </c>
      <c r="D2" s="61"/>
      <c r="E2" s="61" t="s">
        <v>22</v>
      </c>
      <c r="F2" s="61" t="s">
        <v>18</v>
      </c>
      <c r="G2" s="61" t="s">
        <v>19</v>
      </c>
      <c r="H2" s="62" t="s">
        <v>20</v>
      </c>
      <c r="I2" s="61" t="s">
        <v>23</v>
      </c>
      <c r="J2" s="61" t="s">
        <v>24</v>
      </c>
      <c r="K2" s="61" t="s">
        <v>21</v>
      </c>
      <c r="L2" s="63" t="s">
        <v>28</v>
      </c>
      <c r="M2" s="63" t="s">
        <v>30</v>
      </c>
      <c r="N2" s="65" t="s">
        <v>25</v>
      </c>
    </row>
    <row r="3" spans="1:14" s="3" customFormat="1" ht="43.5" customHeight="1" thickBot="1">
      <c r="A3" s="61"/>
      <c r="B3" s="61"/>
      <c r="C3" s="27">
        <v>0.7</v>
      </c>
      <c r="D3" s="27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66">
        <v>-517157.79</v>
      </c>
      <c r="C4" s="53">
        <v>18983.990000000002</v>
      </c>
      <c r="D4" s="48">
        <v>32638.94</v>
      </c>
      <c r="E4" s="48">
        <v>0</v>
      </c>
      <c r="F4" s="48">
        <v>0</v>
      </c>
      <c r="G4" s="48">
        <v>2139.44</v>
      </c>
      <c r="H4" s="48">
        <v>4116.54</v>
      </c>
      <c r="I4" s="48">
        <v>0</v>
      </c>
      <c r="J4" s="48">
        <v>0</v>
      </c>
      <c r="K4" s="66">
        <v>-154465.23000000045</v>
      </c>
      <c r="L4" s="48">
        <v>0</v>
      </c>
      <c r="M4" s="48">
        <v>0</v>
      </c>
      <c r="N4" s="66">
        <f>SUM(B4:M4)</f>
        <v>-613744.11000000045</v>
      </c>
    </row>
    <row r="5" spans="1:14" ht="29.25" customHeight="1" thickBot="1">
      <c r="A5" s="5" t="s">
        <v>1</v>
      </c>
      <c r="B5" s="67">
        <v>-544274.86</v>
      </c>
      <c r="C5" s="54">
        <v>20323.71</v>
      </c>
      <c r="D5" s="49">
        <v>32968.480000000003</v>
      </c>
      <c r="E5" s="49">
        <v>0</v>
      </c>
      <c r="F5" s="49">
        <v>0</v>
      </c>
      <c r="G5" s="49">
        <v>2212.1</v>
      </c>
      <c r="H5" s="49">
        <v>5199.49</v>
      </c>
      <c r="I5" s="49">
        <v>0</v>
      </c>
      <c r="J5" s="49">
        <v>0</v>
      </c>
      <c r="K5" s="67">
        <v>-161449.78999999911</v>
      </c>
      <c r="L5" s="49">
        <v>0</v>
      </c>
      <c r="M5" s="49">
        <v>0</v>
      </c>
      <c r="N5" s="67">
        <f t="shared" ref="N5:N16" si="0">SUM(B5:M5)</f>
        <v>-645020.86999999918</v>
      </c>
    </row>
    <row r="6" spans="1:14" ht="29.25" customHeight="1" thickBot="1">
      <c r="A6" s="4" t="s">
        <v>2</v>
      </c>
      <c r="B6" s="66">
        <v>-3490137.78</v>
      </c>
      <c r="C6" s="53">
        <v>136207.13</v>
      </c>
      <c r="D6" s="48">
        <v>193592.97</v>
      </c>
      <c r="E6" s="48">
        <v>0</v>
      </c>
      <c r="F6" s="48">
        <v>0</v>
      </c>
      <c r="G6" s="48">
        <v>13509.69</v>
      </c>
      <c r="H6" s="48">
        <v>48155.64</v>
      </c>
      <c r="I6" s="48">
        <v>0</v>
      </c>
      <c r="J6" s="48">
        <v>0</v>
      </c>
      <c r="K6" s="66">
        <v>-834805.43999998271</v>
      </c>
      <c r="L6" s="48">
        <v>0</v>
      </c>
      <c r="M6" s="48">
        <v>0</v>
      </c>
      <c r="N6" s="66">
        <f t="shared" si="0"/>
        <v>-3933477.7899999823</v>
      </c>
    </row>
    <row r="7" spans="1:14" ht="29.25" customHeight="1" thickBot="1">
      <c r="A7" s="5" t="s">
        <v>10</v>
      </c>
      <c r="B7" s="67">
        <v>-679151.83</v>
      </c>
      <c r="C7" s="54">
        <v>25092.57</v>
      </c>
      <c r="D7" s="49">
        <v>40224.18</v>
      </c>
      <c r="E7" s="49">
        <v>0</v>
      </c>
      <c r="F7" s="49">
        <v>0</v>
      </c>
      <c r="G7" s="49">
        <v>2791.02</v>
      </c>
      <c r="H7" s="49">
        <v>5814.11</v>
      </c>
      <c r="I7" s="49">
        <v>0</v>
      </c>
      <c r="J7" s="49">
        <v>0</v>
      </c>
      <c r="K7" s="67">
        <v>-195392.10000000149</v>
      </c>
      <c r="L7" s="49">
        <v>0</v>
      </c>
      <c r="M7" s="49">
        <v>0</v>
      </c>
      <c r="N7" s="67">
        <f t="shared" si="0"/>
        <v>-800622.05000000144</v>
      </c>
    </row>
    <row r="8" spans="1:14" ht="29.25" customHeight="1" thickBot="1">
      <c r="A8" s="4" t="s">
        <v>12</v>
      </c>
      <c r="B8" s="66">
        <v>-3162463.11</v>
      </c>
      <c r="C8" s="53">
        <v>122620.5</v>
      </c>
      <c r="D8" s="48">
        <v>177178.28</v>
      </c>
      <c r="E8" s="48">
        <v>0</v>
      </c>
      <c r="F8" s="48">
        <v>0</v>
      </c>
      <c r="G8" s="48">
        <v>12333.02</v>
      </c>
      <c r="H8" s="48">
        <v>41623.019999999997</v>
      </c>
      <c r="I8" s="48">
        <v>0</v>
      </c>
      <c r="J8" s="48">
        <v>0</v>
      </c>
      <c r="K8" s="66">
        <v>-814260.97000001371</v>
      </c>
      <c r="L8" s="48">
        <v>0</v>
      </c>
      <c r="M8" s="48">
        <v>0</v>
      </c>
      <c r="N8" s="66">
        <f t="shared" si="0"/>
        <v>-3622969.2600000137</v>
      </c>
    </row>
    <row r="9" spans="1:14" ht="29.25" customHeight="1" thickBot="1">
      <c r="A9" s="5" t="s">
        <v>3</v>
      </c>
      <c r="B9" s="67">
        <v>-954389.1</v>
      </c>
      <c r="C9" s="54">
        <v>35899.96</v>
      </c>
      <c r="D9" s="49">
        <v>61607.33</v>
      </c>
      <c r="E9" s="49">
        <v>0</v>
      </c>
      <c r="F9" s="49">
        <v>0</v>
      </c>
      <c r="G9" s="49">
        <v>3848.84</v>
      </c>
      <c r="H9" s="49">
        <v>9777.7099999999991</v>
      </c>
      <c r="I9" s="49">
        <v>0</v>
      </c>
      <c r="J9" s="49">
        <v>0</v>
      </c>
      <c r="K9" s="67">
        <v>-298487.15999999642</v>
      </c>
      <c r="L9" s="49">
        <v>0</v>
      </c>
      <c r="M9" s="49">
        <v>0</v>
      </c>
      <c r="N9" s="67">
        <f t="shared" si="0"/>
        <v>-1141742.4199999967</v>
      </c>
    </row>
    <row r="10" spans="1:14" ht="29.25" customHeight="1" thickBot="1">
      <c r="A10" s="4" t="s">
        <v>31</v>
      </c>
      <c r="B10" s="66">
        <v>-215069.93</v>
      </c>
      <c r="C10" s="53">
        <v>8170.96</v>
      </c>
      <c r="D10" s="48">
        <v>13307.51</v>
      </c>
      <c r="E10" s="48">
        <v>0</v>
      </c>
      <c r="F10" s="48">
        <v>0</v>
      </c>
      <c r="G10" s="48">
        <v>858.03</v>
      </c>
      <c r="H10" s="48">
        <v>2407.3200000000002</v>
      </c>
      <c r="I10" s="48">
        <v>0</v>
      </c>
      <c r="J10" s="48">
        <v>0</v>
      </c>
      <c r="K10" s="66">
        <v>-61529.109999999404</v>
      </c>
      <c r="L10" s="48">
        <v>0</v>
      </c>
      <c r="M10" s="48">
        <v>0</v>
      </c>
      <c r="N10" s="66">
        <f t="shared" si="0"/>
        <v>-251855.21999999939</v>
      </c>
    </row>
    <row r="11" spans="1:14" ht="29.25" customHeight="1" thickBot="1">
      <c r="A11" s="5" t="s">
        <v>4</v>
      </c>
      <c r="B11" s="67">
        <v>-819571.38</v>
      </c>
      <c r="C11" s="54">
        <v>30346.69</v>
      </c>
      <c r="D11" s="49">
        <v>38366.379999999997</v>
      </c>
      <c r="E11" s="49">
        <v>0</v>
      </c>
      <c r="F11" s="49">
        <v>0</v>
      </c>
      <c r="G11" s="49">
        <v>3360.47</v>
      </c>
      <c r="H11" s="49">
        <v>7182.58</v>
      </c>
      <c r="I11" s="49">
        <v>0</v>
      </c>
      <c r="J11" s="49">
        <v>0</v>
      </c>
      <c r="K11" s="67">
        <v>-215892.42999999598</v>
      </c>
      <c r="L11" s="49">
        <v>0</v>
      </c>
      <c r="M11" s="49">
        <v>0</v>
      </c>
      <c r="N11" s="67">
        <f t="shared" si="0"/>
        <v>-956207.6899999961</v>
      </c>
    </row>
    <row r="12" spans="1:14" ht="29.25" customHeight="1" thickBot="1">
      <c r="A12" s="4" t="s">
        <v>5</v>
      </c>
      <c r="B12" s="66">
        <v>-494445.43</v>
      </c>
      <c r="C12" s="53">
        <v>18119.400000000001</v>
      </c>
      <c r="D12" s="48">
        <v>22916.07</v>
      </c>
      <c r="E12" s="48">
        <v>0</v>
      </c>
      <c r="F12" s="48">
        <v>0</v>
      </c>
      <c r="G12" s="48">
        <v>2049.0300000000002</v>
      </c>
      <c r="H12" s="48">
        <v>3858.02</v>
      </c>
      <c r="I12" s="48">
        <v>0</v>
      </c>
      <c r="J12" s="48">
        <v>0</v>
      </c>
      <c r="K12" s="66">
        <v>-144276.73000000045</v>
      </c>
      <c r="L12" s="48">
        <v>0</v>
      </c>
      <c r="M12" s="48">
        <v>0</v>
      </c>
      <c r="N12" s="66">
        <f t="shared" si="0"/>
        <v>-591779.64000000036</v>
      </c>
    </row>
    <row r="13" spans="1:14" ht="29.25" customHeight="1" thickBot="1">
      <c r="A13" s="5" t="s">
        <v>6</v>
      </c>
      <c r="B13" s="67">
        <v>-618259.55000000005</v>
      </c>
      <c r="C13" s="54">
        <v>22683.56</v>
      </c>
      <c r="D13" s="49">
        <v>26419.65</v>
      </c>
      <c r="E13" s="49">
        <v>0</v>
      </c>
      <c r="F13" s="49">
        <v>0</v>
      </c>
      <c r="G13" s="49">
        <v>2559.06</v>
      </c>
      <c r="H13" s="49">
        <v>4891.83</v>
      </c>
      <c r="I13" s="49">
        <v>0</v>
      </c>
      <c r="J13" s="49">
        <v>0</v>
      </c>
      <c r="K13" s="67">
        <v>-191163.60000000149</v>
      </c>
      <c r="L13" s="49">
        <v>0</v>
      </c>
      <c r="M13" s="49">
        <v>0</v>
      </c>
      <c r="N13" s="67">
        <f t="shared" si="0"/>
        <v>-752869.05000000144</v>
      </c>
    </row>
    <row r="14" spans="1:14" ht="29.25" customHeight="1" thickBot="1">
      <c r="A14" s="4" t="s">
        <v>7</v>
      </c>
      <c r="B14" s="66">
        <v>-501051.73</v>
      </c>
      <c r="C14" s="53">
        <v>17189.490000000002</v>
      </c>
      <c r="D14" s="48">
        <v>5694.35</v>
      </c>
      <c r="E14" s="48">
        <v>0</v>
      </c>
      <c r="F14" s="48">
        <v>0</v>
      </c>
      <c r="G14" s="48">
        <v>2210.96</v>
      </c>
      <c r="H14" s="48">
        <v>957.93</v>
      </c>
      <c r="I14" s="48">
        <v>0</v>
      </c>
      <c r="J14" s="48">
        <v>0</v>
      </c>
      <c r="K14" s="66">
        <v>-172589.99000000581</v>
      </c>
      <c r="L14" s="48">
        <v>0</v>
      </c>
      <c r="M14" s="48">
        <v>0</v>
      </c>
      <c r="N14" s="66">
        <f t="shared" si="0"/>
        <v>-647588.99000000581</v>
      </c>
    </row>
    <row r="15" spans="1:14" ht="29.25" customHeight="1" thickBot="1">
      <c r="A15" s="5" t="s">
        <v>32</v>
      </c>
      <c r="B15" s="67">
        <v>-197448.57</v>
      </c>
      <c r="C15" s="54">
        <v>7498.19</v>
      </c>
      <c r="D15" s="49">
        <v>12172.77</v>
      </c>
      <c r="E15" s="49">
        <v>0</v>
      </c>
      <c r="F15" s="49">
        <v>0</v>
      </c>
      <c r="G15" s="49">
        <v>788.11</v>
      </c>
      <c r="H15" s="49">
        <v>2201.75</v>
      </c>
      <c r="I15" s="49">
        <v>0</v>
      </c>
      <c r="J15" s="49">
        <v>0</v>
      </c>
      <c r="K15" s="67">
        <v>-60441.740000000224</v>
      </c>
      <c r="L15" s="49">
        <v>0</v>
      </c>
      <c r="M15" s="49">
        <v>0</v>
      </c>
      <c r="N15" s="67">
        <f t="shared" si="0"/>
        <v>-235229.49000000025</v>
      </c>
    </row>
    <row r="16" spans="1:14" ht="31.5" customHeight="1" thickBot="1">
      <c r="A16" s="4" t="s">
        <v>8</v>
      </c>
      <c r="B16" s="66">
        <v>-373358.38</v>
      </c>
      <c r="C16" s="53">
        <v>13053.2</v>
      </c>
      <c r="D16" s="48">
        <v>7551.12</v>
      </c>
      <c r="E16" s="48">
        <v>0</v>
      </c>
      <c r="F16" s="48">
        <v>0</v>
      </c>
      <c r="G16" s="48">
        <v>1619.43</v>
      </c>
      <c r="H16" s="48">
        <v>1329.5</v>
      </c>
      <c r="I16" s="48">
        <v>0</v>
      </c>
      <c r="J16" s="48">
        <v>0</v>
      </c>
      <c r="K16" s="66">
        <v>-104738.27000000142</v>
      </c>
      <c r="L16" s="48">
        <v>0</v>
      </c>
      <c r="M16" s="48">
        <v>0</v>
      </c>
      <c r="N16" s="66">
        <f t="shared" si="0"/>
        <v>-454543.40000000142</v>
      </c>
    </row>
    <row r="17" spans="1:34" s="47" customFormat="1" ht="42.75" customHeight="1" thickBot="1">
      <c r="A17" s="45" t="s">
        <v>11</v>
      </c>
      <c r="B17" s="68">
        <f>SUM(B4:B16)</f>
        <v>-12566779.440000001</v>
      </c>
      <c r="C17" s="37">
        <f>SUM(C4:C16)</f>
        <v>476189.35000000009</v>
      </c>
      <c r="D17" s="37">
        <f>SUM(D4:D16)</f>
        <v>664638.02999999991</v>
      </c>
      <c r="E17" s="37">
        <f t="shared" ref="E17:L17" si="1">SUM(E4:E16)</f>
        <v>0</v>
      </c>
      <c r="F17" s="37">
        <f t="shared" si="1"/>
        <v>0</v>
      </c>
      <c r="G17" s="37">
        <f t="shared" si="1"/>
        <v>50279.199999999997</v>
      </c>
      <c r="H17" s="37">
        <f t="shared" si="1"/>
        <v>137515.43999999997</v>
      </c>
      <c r="I17" s="37">
        <f t="shared" si="1"/>
        <v>0</v>
      </c>
      <c r="J17" s="37">
        <f t="shared" si="1"/>
        <v>0</v>
      </c>
      <c r="K17" s="68">
        <f t="shared" si="1"/>
        <v>-3409492.5599999987</v>
      </c>
      <c r="L17" s="37">
        <f t="shared" si="1"/>
        <v>0</v>
      </c>
      <c r="M17" s="37">
        <f>SUM(M4:M16)</f>
        <v>0</v>
      </c>
      <c r="N17" s="68">
        <f>SUM(N4:N16)</f>
        <v>-14647649.979999999</v>
      </c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spans="1:34" s="46" customFormat="1" ht="42.75" customHeight="1">
      <c r="A18" s="51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34" s="30" customFormat="1" ht="33" customHeight="1">
      <c r="A19" s="13"/>
      <c r="B19" s="13"/>
      <c r="C19" s="13"/>
      <c r="D19" s="13"/>
      <c r="E19" s="13"/>
      <c r="F19" s="13"/>
      <c r="G19" s="13"/>
      <c r="H19" s="38"/>
      <c r="I19" s="13"/>
      <c r="J19" s="13"/>
      <c r="K19" s="13"/>
      <c r="L19" s="13"/>
      <c r="M19" s="13"/>
      <c r="N19" s="3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8" t="s">
        <v>36</v>
      </c>
      <c r="B20" s="59"/>
      <c r="C20" s="59"/>
      <c r="D20" s="9"/>
      <c r="E20" s="10" t="s">
        <v>34</v>
      </c>
      <c r="F20" s="11"/>
      <c r="G20" s="10" t="s">
        <v>0</v>
      </c>
      <c r="H20" s="39"/>
      <c r="I20" s="12"/>
      <c r="J20" s="13"/>
      <c r="K20" s="13"/>
      <c r="L20" s="13"/>
      <c r="M20" s="13"/>
      <c r="N20" s="44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7" t="s">
        <v>16</v>
      </c>
      <c r="B21" s="57"/>
      <c r="C21" s="57"/>
      <c r="D21" s="36"/>
      <c r="E21" s="69">
        <v>-52361581</v>
      </c>
      <c r="F21" s="14" t="s">
        <v>13</v>
      </c>
      <c r="G21" s="69">
        <f>ROUND(E21*0.24,2)</f>
        <v>-12566779.439999999</v>
      </c>
      <c r="H21" s="40"/>
      <c r="I21" s="3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7" t="s">
        <v>29</v>
      </c>
      <c r="B22" s="57"/>
      <c r="C22" s="57"/>
      <c r="D22" s="36"/>
      <c r="E22" s="28">
        <v>476189.35</v>
      </c>
      <c r="F22" s="14" t="s">
        <v>15</v>
      </c>
      <c r="G22" s="28">
        <f>E22</f>
        <v>476189.35</v>
      </c>
      <c r="H22" s="40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7" t="s">
        <v>26</v>
      </c>
      <c r="B23" s="57"/>
      <c r="C23" s="57"/>
      <c r="D23" s="36"/>
      <c r="E23" s="28">
        <v>664638.03</v>
      </c>
      <c r="F23" s="14" t="s">
        <v>15</v>
      </c>
      <c r="G23" s="28">
        <f>E23</f>
        <v>664638.03</v>
      </c>
      <c r="H23" s="40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hidden="1" customHeight="1">
      <c r="A24" s="57" t="s">
        <v>22</v>
      </c>
      <c r="B24" s="57"/>
      <c r="C24" s="57"/>
      <c r="D24" s="36"/>
      <c r="E24" s="28"/>
      <c r="F24" s="14" t="s">
        <v>14</v>
      </c>
      <c r="G24" s="28">
        <f>ROUND(E24*0.2,2)</f>
        <v>0</v>
      </c>
      <c r="H24" s="40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hidden="1" customHeight="1">
      <c r="A25" s="57" t="s">
        <v>18</v>
      </c>
      <c r="B25" s="57"/>
      <c r="C25" s="57"/>
      <c r="D25" s="36"/>
      <c r="E25" s="29"/>
      <c r="F25" s="14" t="s">
        <v>14</v>
      </c>
      <c r="G25" s="28">
        <f>ROUND(E25*0.2,2)</f>
        <v>0</v>
      </c>
      <c r="H25" s="40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7" t="s">
        <v>19</v>
      </c>
      <c r="B26" s="57"/>
      <c r="C26" s="57"/>
      <c r="D26" s="36"/>
      <c r="E26" s="28">
        <v>251396</v>
      </c>
      <c r="F26" s="14" t="s">
        <v>14</v>
      </c>
      <c r="G26" s="28">
        <f>ROUND(E26*0.2,2)</f>
        <v>50279.199999999997</v>
      </c>
      <c r="H26" s="40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7" t="s">
        <v>20</v>
      </c>
      <c r="B27" s="57"/>
      <c r="C27" s="57"/>
      <c r="D27" s="36"/>
      <c r="E27" s="28">
        <v>572981</v>
      </c>
      <c r="F27" s="14" t="s">
        <v>13</v>
      </c>
      <c r="G27" s="28">
        <f>ROUND(E27*0.24,2)</f>
        <v>137515.44</v>
      </c>
      <c r="H27" s="40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hidden="1" customHeight="1">
      <c r="A28" s="57" t="s">
        <v>23</v>
      </c>
      <c r="B28" s="57"/>
      <c r="C28" s="57"/>
      <c r="D28" s="57"/>
      <c r="E28" s="28"/>
      <c r="F28" s="14" t="s">
        <v>14</v>
      </c>
      <c r="G28" s="28">
        <f>ROUND(E28*0.2,2)</f>
        <v>0</v>
      </c>
      <c r="H28" s="40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hidden="1" customHeight="1">
      <c r="A29" s="57" t="s">
        <v>24</v>
      </c>
      <c r="B29" s="57"/>
      <c r="C29" s="57"/>
      <c r="D29" s="57"/>
      <c r="E29" s="28"/>
      <c r="F29" s="14" t="s">
        <v>14</v>
      </c>
      <c r="G29" s="28">
        <f>ROUND(E29*0.2,2)</f>
        <v>0</v>
      </c>
      <c r="H29" s="40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7" t="s">
        <v>21</v>
      </c>
      <c r="B30" s="57"/>
      <c r="C30" s="57"/>
      <c r="D30" s="36"/>
      <c r="E30" s="69">
        <v>-14206219</v>
      </c>
      <c r="F30" s="14" t="s">
        <v>13</v>
      </c>
      <c r="G30" s="69">
        <f>ROUND(E30*0.24,2)</f>
        <v>-3409492.56</v>
      </c>
      <c r="H30" s="40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 hidden="1">
      <c r="A31" s="35" t="s">
        <v>28</v>
      </c>
      <c r="B31" s="35"/>
      <c r="C31" s="35"/>
      <c r="D31" s="36"/>
      <c r="E31" s="28"/>
      <c r="F31" s="14"/>
      <c r="G31" s="69"/>
      <c r="H31" s="40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hidden="1" customHeight="1">
      <c r="A32" s="57" t="str">
        <f>+M2</f>
        <v>ART. 126 de la LISR  (Enajenación de Bienes)</v>
      </c>
      <c r="B32" s="57"/>
      <c r="C32" s="57"/>
      <c r="D32" s="36"/>
      <c r="E32" s="28"/>
      <c r="F32" s="14" t="s">
        <v>14</v>
      </c>
      <c r="G32" s="69">
        <f>ROUND(E32*0.2,2)</f>
        <v>0</v>
      </c>
      <c r="H32" s="40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6" t="s">
        <v>11</v>
      </c>
      <c r="B33" s="56"/>
      <c r="C33" s="56"/>
      <c r="D33" s="15"/>
      <c r="E33" s="70">
        <f>SUM(E21:E32)</f>
        <v>-64602595.619999997</v>
      </c>
      <c r="F33" s="16"/>
      <c r="G33" s="70">
        <f>SUM(G21:G32)</f>
        <v>-14647649.980000002</v>
      </c>
      <c r="H33" s="52"/>
      <c r="I33" s="34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2"/>
      <c r="H34" s="40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1"/>
      <c r="I35" s="17"/>
    </row>
    <row r="36" spans="1:14">
      <c r="A36" s="17"/>
      <c r="B36" s="17"/>
      <c r="C36" s="17"/>
      <c r="D36" s="17"/>
      <c r="E36" s="17"/>
      <c r="F36" s="17"/>
      <c r="G36" s="17"/>
      <c r="H36" s="41"/>
      <c r="I36" s="17"/>
    </row>
    <row r="37" spans="1:14" s="1" customFormat="1" ht="18">
      <c r="A37" s="55"/>
      <c r="B37" s="55"/>
      <c r="C37" s="5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5"/>
      <c r="B38" s="55"/>
      <c r="C38" s="5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5"/>
      <c r="B39" s="55"/>
      <c r="C39" s="55"/>
      <c r="D39" s="18"/>
      <c r="E39" s="19"/>
      <c r="F39" s="20"/>
      <c r="G39" s="19"/>
      <c r="H39" s="23"/>
      <c r="I39" s="20"/>
      <c r="J39" s="19"/>
    </row>
    <row r="40" spans="1:14" s="1" customFormat="1" ht="18">
      <c r="A40" s="55"/>
      <c r="B40" s="55"/>
      <c r="C40" s="55"/>
      <c r="D40" s="18"/>
      <c r="E40" s="19"/>
      <c r="F40" s="20"/>
      <c r="G40" s="19"/>
      <c r="H40" s="23"/>
      <c r="I40" s="20"/>
      <c r="J40" s="19"/>
    </row>
    <row r="41" spans="1:14" s="1" customFormat="1" ht="18">
      <c r="A41" s="55"/>
      <c r="B41" s="55"/>
      <c r="C41" s="55"/>
      <c r="D41" s="18"/>
      <c r="E41" s="19"/>
      <c r="F41" s="20"/>
      <c r="G41" s="19"/>
      <c r="H41" s="23"/>
      <c r="I41" s="20"/>
      <c r="J41" s="19"/>
    </row>
    <row r="42" spans="1:14" s="1" customFormat="1" ht="18">
      <c r="A42" s="55"/>
      <c r="B42" s="55"/>
      <c r="C42" s="55"/>
      <c r="D42" s="18"/>
      <c r="E42" s="19"/>
      <c r="F42" s="20"/>
      <c r="G42" s="19"/>
      <c r="H42" s="23"/>
      <c r="I42" s="20"/>
      <c r="J42" s="19"/>
    </row>
    <row r="43" spans="1:14" s="1" customFormat="1" ht="18">
      <c r="A43" s="55"/>
      <c r="B43" s="55"/>
      <c r="C43" s="55"/>
      <c r="D43" s="18"/>
      <c r="E43" s="19"/>
      <c r="F43" s="20"/>
      <c r="G43" s="19"/>
      <c r="H43" s="23"/>
      <c r="I43" s="20"/>
      <c r="J43" s="19"/>
    </row>
    <row r="44" spans="1:14" s="1" customFormat="1" ht="18">
      <c r="A44" s="55"/>
      <c r="B44" s="55"/>
      <c r="C44" s="55"/>
      <c r="D44" s="18"/>
      <c r="E44" s="19"/>
      <c r="F44" s="20"/>
      <c r="G44" s="19"/>
      <c r="H44" s="23"/>
      <c r="I44" s="20"/>
      <c r="J44" s="19"/>
    </row>
    <row r="45" spans="1:14" s="1" customFormat="1" ht="18">
      <c r="A45" s="55"/>
      <c r="B45" s="55"/>
      <c r="C45" s="55"/>
      <c r="D45" s="21"/>
      <c r="E45" s="19"/>
      <c r="F45" s="20"/>
      <c r="G45" s="19"/>
      <c r="H45" s="23"/>
      <c r="I45" s="20"/>
      <c r="J45" s="19"/>
    </row>
    <row r="46" spans="1:14" s="1" customFormat="1" ht="18">
      <c r="A46" s="55"/>
      <c r="B46" s="55"/>
      <c r="C46" s="5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2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2024-05-29T21:40:37Z</dcterms:modified>
</cp:coreProperties>
</file>