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enero\"/>
    </mc:Choice>
  </mc:AlternateContent>
  <xr:revisionPtr revIDLastSave="0" documentId="13_ncr:1_{175C6801-0062-4AA5-BF80-850622A5B0A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<sst xmlns="http://schemas.openxmlformats.org/spreadsheetml/2006/main" count="53" uniqueCount="36">
  <si>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</si>
  <si>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</si>
  <si>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</si>
  <si>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</si>
  <si>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</si>
  <si>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</si>
  <si>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</si>
  <si>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</si>
  <si>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</si>
  <si>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</si>
  <si>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</si>
  <si>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</si>
  <si>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</si>
  <si>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</si>
  <si>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</si>
  <si>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</si>
  <si>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</si>
  <si>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</si>
  <si>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</si>
  <si>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</si>
  <si>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</si>
  <si>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</si>
  <si>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</si>
  <si>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</si>
  <si>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</si>
  <si>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</si>
  <si>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</si>
  <si>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</si>
  <si>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</si>
  <si>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</si>
  <si>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</si>
  <si>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</si>
  <si>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</si>
  <si>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</si>
  <si>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ENERO 2024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</si>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</sst>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8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43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0" fillId="0" borderId="0">
      <alignment wrapText="1"/>
    </xf>
    <xf numFmtId="0" fontId="16" fillId="0" borderId="0"/>
    <xf numFmtId="0" fontId="13" fillId="0" borderId="0"/>
    <xf numFmtId="0" fontId="13" fillId="0" borderId="0"/>
    <xf numFmtId="0" fontId="10" fillId="0" borderId="0">
      <alignment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18" fillId="0" borderId="0"/>
    <xf numFmtId="44" fontId="18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0" borderId="0"/>
    <xf numFmtId="0" fontId="5" fillId="0" borderId="0"/>
    <xf numFmtId="0" fontId="4" fillId="0" borderId="0"/>
    <xf numFmtId="0" fontId="3" fillId="0" borderId="0"/>
    <xf numFmtId="44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10" borderId="0" applyNumberFormat="0" applyBorder="0" applyAlignment="0" applyProtection="0"/>
    <xf numFmtId="0" fontId="44" fillId="22" borderId="6" applyNumberFormat="0" applyAlignment="0" applyProtection="0"/>
    <xf numFmtId="0" fontId="45" fillId="23" borderId="7" applyNumberFormat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7" borderId="0" applyNumberFormat="0" applyBorder="0" applyAlignment="0" applyProtection="0"/>
    <xf numFmtId="0" fontId="48" fillId="13" borderId="6" applyNumberFormat="0" applyAlignment="0" applyProtection="0"/>
    <xf numFmtId="0" fontId="49" fillId="9" borderId="0" applyNumberFormat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0" fillId="28" borderId="0" applyNumberFormat="0" applyBorder="0" applyAlignment="0" applyProtection="0"/>
    <xf numFmtId="0" fontId="10" fillId="29" borderId="9" applyNumberFormat="0" applyFont="0" applyAlignment="0" applyProtection="0"/>
    <xf numFmtId="9" fontId="10" fillId="0" borderId="0" applyFont="0" applyFill="0" applyBorder="0" applyAlignment="0" applyProtection="0"/>
    <xf numFmtId="0" fontId="51" fillId="22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47" fillId="0" borderId="13" applyNumberFormat="0" applyFill="0" applyAlignment="0" applyProtection="0"/>
    <xf numFmtId="0" fontId="57" fillId="0" borderId="14" applyNumberFormat="0" applyFill="0" applyAlignment="0" applyProtection="0"/>
    <xf numFmtId="169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0" fillId="2" borderId="0" xfId="47" applyFont="1" applyFill="1"/>
    <xf numFmtId="0" fontId="20" fillId="0" borderId="0" xfId="47" applyFont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4" fillId="3" borderId="2" xfId="1" applyFont="1" applyFill="1" applyBorder="1" applyAlignment="1">
      <alignment horizontal="left" vertical="center" indent="1"/>
    </xf>
    <xf numFmtId="0" fontId="28" fillId="0" borderId="0" xfId="47" applyFont="1"/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9" fontId="21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2" fillId="2" borderId="0" xfId="8" applyNumberFormat="1" applyFont="1" applyFill="1" applyBorder="1" applyAlignment="1">
      <alignment vertical="center"/>
    </xf>
    <xf numFmtId="0" fontId="20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167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168" fontId="38" fillId="2" borderId="0" xfId="60" applyNumberFormat="1" applyFont="1" applyFill="1" applyBorder="1" applyAlignment="1">
      <alignment vertical="center"/>
    </xf>
    <xf numFmtId="168" fontId="30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1" fillId="0" borderId="0" xfId="47" applyFont="1"/>
    <xf numFmtId="168" fontId="28" fillId="2" borderId="0" xfId="47" applyNumberFormat="1" applyFont="1" applyFill="1" applyBorder="1"/>
    <xf numFmtId="3" fontId="31" fillId="2" borderId="0" xfId="47" applyNumberFormat="1" applyFont="1" applyFill="1" applyBorder="1"/>
    <xf numFmtId="44" fontId="31" fillId="2" borderId="0" xfId="47" applyNumberFormat="1" applyFont="1" applyFill="1"/>
    <xf numFmtId="44" fontId="28" fillId="2" borderId="0" xfId="47" applyNumberFormat="1" applyFont="1" applyFill="1" applyBorder="1"/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3" fontId="30" fillId="5" borderId="2" xfId="25" applyNumberFormat="1" applyFont="1" applyFill="1" applyBorder="1" applyAlignment="1">
      <alignment horizontal="center" vertical="center"/>
    </xf>
    <xf numFmtId="43" fontId="31" fillId="2" borderId="0" xfId="25" applyFont="1" applyFill="1"/>
    <xf numFmtId="43" fontId="31" fillId="2" borderId="0" xfId="25" applyFont="1" applyFill="1" applyBorder="1"/>
    <xf numFmtId="43" fontId="28" fillId="2" borderId="0" xfId="25" applyFont="1" applyFill="1" applyBorder="1"/>
    <xf numFmtId="43" fontId="20" fillId="2" borderId="0" xfId="25" applyFont="1" applyFill="1" applyBorder="1"/>
    <xf numFmtId="43" fontId="35" fillId="2" borderId="0" xfId="25" applyFont="1" applyFill="1" applyBorder="1"/>
    <xf numFmtId="43" fontId="20" fillId="2" borderId="0" xfId="25" applyFont="1" applyFill="1"/>
    <xf numFmtId="4" fontId="31" fillId="2" borderId="0" xfId="47" applyNumberFormat="1" applyFont="1" applyFill="1"/>
    <xf numFmtId="3" fontId="24" fillId="5" borderId="2" xfId="1" applyNumberFormat="1" applyFont="1" applyFill="1" applyBorder="1" applyAlignment="1">
      <alignment horizontal="center" vertical="center"/>
    </xf>
    <xf numFmtId="3" fontId="26" fillId="2" borderId="0" xfId="47" applyNumberFormat="1" applyFont="1" applyFill="1"/>
    <xf numFmtId="3" fontId="26" fillId="0" borderId="0" xfId="47" applyNumberFormat="1" applyFont="1"/>
    <xf numFmtId="3" fontId="38" fillId="2" borderId="2" xfId="25" applyNumberFormat="1" applyFont="1" applyFill="1" applyBorder="1" applyAlignment="1">
      <alignment horizontal="center" vertical="center"/>
    </xf>
    <xf numFmtId="3" fontId="38" fillId="3" borderId="2" xfId="25" applyNumberFormat="1" applyFont="1" applyFill="1" applyBorder="1" applyAlignment="1">
      <alignment horizontal="center" vertical="center"/>
    </xf>
    <xf numFmtId="3" fontId="30" fillId="2" borderId="0" xfId="25" applyNumberFormat="1" applyFont="1" applyFill="1" applyBorder="1" applyAlignment="1">
      <alignment horizontal="center" vertical="center"/>
    </xf>
    <xf numFmtId="3" fontId="24" fillId="2" borderId="0" xfId="1" applyNumberFormat="1" applyFont="1" applyFill="1" applyBorder="1" applyAlignment="1">
      <alignment horizontal="left" vertical="center"/>
    </xf>
    <xf numFmtId="43" fontId="39" fillId="2" borderId="0" xfId="25" applyFont="1" applyFill="1" applyBorder="1"/>
    <xf numFmtId="4" fontId="38" fillId="2" borderId="2" xfId="25" applyNumberFormat="1" applyFont="1" applyFill="1" applyBorder="1" applyAlignment="1">
      <alignment horizontal="center" vertical="center"/>
    </xf>
    <xf numFmtId="4" fontId="38" fillId="3" borderId="2" xfId="25" applyNumberFormat="1" applyFont="1" applyFill="1" applyBorder="1" applyAlignment="1">
      <alignment horizontal="center" vertical="center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19" fillId="2" borderId="3" xfId="47" applyFont="1" applyFill="1" applyBorder="1" applyAlignment="1">
      <alignment horizontal="center" vertical="center"/>
    </xf>
    <xf numFmtId="0" fontId="25" fillId="6" borderId="2" xfId="1" applyFont="1" applyFill="1" applyBorder="1" applyAlignment="1">
      <alignment horizontal="center" vertical="center" wrapText="1"/>
    </xf>
    <xf numFmtId="43" fontId="25" fillId="6" borderId="2" xfId="25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  <xf numFmtId="0" fontId="33" fillId="2" borderId="0" xfId="1" applyFont="1" applyFill="1" applyBorder="1" applyAlignment="1" applyProtection="1">
      <alignment horizontal="center" vertical="center" wrapText="1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</cellXfs>
  <cellStyles count="21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3" xfId="201" xr:uid="{C01195F0-7CFB-4643-AAE2-AE1A77D36BFA}"/>
    <cellStyle name="Millares [0] 2 2 4" xfId="177" xr:uid="{00000000-0005-0000-0000-000026000000}"/>
    <cellStyle name="Millares [0] 2 3" xfId="184" xr:uid="{725CFA43-0D73-4EAC-92A3-9958E26D78B5}"/>
    <cellStyle name="Millares [0] 2 3 2" xfId="208" xr:uid="{374E9069-FBD0-42A5-93A7-CF7DF7EE6ACA}"/>
    <cellStyle name="Millares [0] 2 4" xfId="196" xr:uid="{2A5C9F6C-62EA-4E53-B778-A41350078D66}"/>
    <cellStyle name="Millares [0] 2 5" xfId="170" xr:uid="{00000000-0005-0000-0000-000025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3" xfId="193" xr:uid="{34A57715-C090-4994-A747-868040303C70}"/>
    <cellStyle name="Millares [0] 3 4" xfId="166" xr:uid="{00000000-0005-0000-0000-000027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3" xfId="198" xr:uid="{0D2E5AAB-76DE-421D-89DA-80A2FC04AA82}"/>
    <cellStyle name="Millares [0] 4 4" xfId="174" xr:uid="{00000000-0005-0000-0000-000028000000}"/>
    <cellStyle name="Millares 10" xfId="15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3" xfId="190" xr:uid="{3CA0A6E4-A867-4EF2-AAFA-E14437602E98}"/>
    <cellStyle name="Millares 11 3" xfId="202" xr:uid="{C51674F3-750B-482F-8A58-D9C2EF4CFB11}"/>
    <cellStyle name="Millares 11 4" xfId="178" xr:uid="{00000000-0005-0000-0000-000029000000}"/>
    <cellStyle name="Millares 12" xfId="158" xr:uid="{00000000-0005-0000-0000-00002B000000}"/>
    <cellStyle name="Millares 13" xfId="160" xr:uid="{00000000-0005-0000-0000-00002C000000}"/>
    <cellStyle name="Millares 14" xfId="162" xr:uid="{00000000-0005-0000-0000-0000A4000000}"/>
    <cellStyle name="Millares 15" xfId="167" xr:uid="{00000000-0005-0000-0000-0000D8000000}"/>
    <cellStyle name="Millares 16" xfId="164" xr:uid="{00000000-0005-0000-0000-0000D9000000}"/>
    <cellStyle name="Millares 17" xfId="215" xr:uid="{00000000-0005-0000-0000-0000DA000000}"/>
    <cellStyle name="Millares 18" xfId="216" xr:uid="{00000000-0005-0000-0000-0000DB000000}"/>
    <cellStyle name="Millares 19" xfId="21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3" xfId="188" xr:uid="{4CD69696-3C45-40D2-9CF6-2E15CF2EF119}"/>
    <cellStyle name="Millares 2 2 2 4" xfId="155" xr:uid="{00000000-0005-0000-0000-00002F000000}"/>
    <cellStyle name="Millares 2 2 3" xfId="200" xr:uid="{8A02E654-31B7-4600-B4AA-43DAAA3D094C}"/>
    <cellStyle name="Millares 2 2 4" xfId="176" xr:uid="{00000000-0005-0000-0000-00002B000000}"/>
    <cellStyle name="Millares 2 2 5" xfId="8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3" xfId="183" xr:uid="{CDC9F848-716D-47DA-BFD3-DB8E469ACC7D}"/>
    <cellStyle name="Millares 2 3 4" xfId="148" xr:uid="{00000000-0005-0000-0000-000030000000}"/>
    <cellStyle name="Millares 2 4" xfId="195" xr:uid="{86755D9D-9C05-4056-8C98-2BAC6C938FEC}"/>
    <cellStyle name="Millares 2 5" xfId="169" xr:uid="{00000000-0005-0000-0000-00002A000000}"/>
    <cellStyle name="Millares 2 6" xfId="75" xr:uid="{00000000-0005-0000-0000-00002D000000}"/>
    <cellStyle name="Millares 20" xfId="73" xr:uid="{00000000-0005-0000-0000-000096000000}"/>
    <cellStyle name="Millares 21" xfId="80" xr:uid="{00000000-0005-0000-0000-000005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3" xfId="199" xr:uid="{2209B015-E91F-454C-B9E5-FE43BAAB7929}"/>
    <cellStyle name="Millares 3 2 4" xfId="175" xr:uid="{00000000-0005-0000-0000-00002D000000}"/>
    <cellStyle name="Millares 3 2 5" xfId="15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3" xfId="182" xr:uid="{295CB8DD-45D9-4F30-BAC3-DA75F0003EEA}"/>
    <cellStyle name="Millares 3 3 4" xfId="147" xr:uid="{00000000-0005-0000-0000-000033000000}"/>
    <cellStyle name="Millares 3 4" xfId="194" xr:uid="{92F13CB9-76ED-4AB9-9621-FDEA768E3132}"/>
    <cellStyle name="Millares 3 5" xfId="168" xr:uid="{00000000-0005-0000-0000-00002C000000}"/>
    <cellStyle name="Millares 3 6" xfId="8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3" xfId="180" xr:uid="{AB4FA799-0B31-4A7C-BD00-FE519F9D8BE1}"/>
    <cellStyle name="Millares 4 2 4" xfId="133" xr:uid="{00000000-0005-0000-0000-000035000000}"/>
    <cellStyle name="Millares 4 3" xfId="192" xr:uid="{6384495F-1EBF-4D79-BD0B-A5860F46EFE3}"/>
    <cellStyle name="Millares 4 4" xfId="165" xr:uid="{00000000-0005-0000-0000-00002E000000}"/>
    <cellStyle name="Millares 4 5" xfId="83" xr:uid="{00000000-0005-0000-0000-000034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3" xfId="185" xr:uid="{38C44880-0A27-402A-868F-FC894402FE04}"/>
    <cellStyle name="Millares 5 3" xfId="197" xr:uid="{2F85656A-00DB-4DAA-9CF4-6D9CB2742CD7}"/>
    <cellStyle name="Millares 5 4" xfId="173" xr:uid="{00000000-0005-0000-0000-00002F000000}"/>
    <cellStyle name="Millares 5 5" xfId="91" xr:uid="{00000000-0005-0000-0000-000036000000}"/>
    <cellStyle name="Millares 6" xfId="51" xr:uid="{00000000-0005-0000-0000-00000E000000}"/>
    <cellStyle name="Millares 6 2" xfId="203" xr:uid="{D516B2C4-2E09-482B-A179-0C3C5DB74DAF}"/>
    <cellStyle name="Millares 6 3" xfId="179" xr:uid="{D8AC2A29-61A4-4B9A-8CF6-910845493FC5}"/>
    <cellStyle name="Millares 6 4" xfId="94" xr:uid="{00000000-0005-0000-0000-000038000000}"/>
    <cellStyle name="Millares 7" xfId="61" xr:uid="{00000000-0005-0000-0000-00000F000000}"/>
    <cellStyle name="Millares 7 2" xfId="191" xr:uid="{3481FD1C-EAF0-4398-AA20-62D7CBA688A6}"/>
    <cellStyle name="Millares 7 3" xfId="96" xr:uid="{00000000-0005-0000-0000-000039000000}"/>
    <cellStyle name="Millares 8" xfId="99" xr:uid="{00000000-0005-0000-0000-00003A000000}"/>
    <cellStyle name="Millares 9" xfId="10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3" xfId="69" xr:uid="{00000000-0005-0000-0000-000014000000}"/>
    <cellStyle name="Moneda 2 4" xfId="76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4" xfId="54" xr:uid="{00000000-0005-0000-0000-000017000000}"/>
    <cellStyle name="Moneda 4 2" xfId="93" xr:uid="{00000000-0005-0000-0000-000040000000}"/>
    <cellStyle name="Moneda 5" xfId="95" xr:uid="{00000000-0005-0000-0000-000041000000}"/>
    <cellStyle name="Moneda 6" xfId="74" xr:uid="{00000000-0005-0000-0000-0000E400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5" xfId="57" xr:uid="{00000000-0005-0000-0000-00001F000000}"/>
    <cellStyle name="Normal 15 2" xfId="16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4" xfId="171" xr:uid="{00000000-0005-0000-0000-00003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5 2" xfId="79" xr:uid="{00000000-0005-0000-0000-000057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7" xfId="37" xr:uid="{00000000-0005-0000-0000-000035000000}"/>
    <cellStyle name="Normal 7 2" xfId="86" xr:uid="{00000000-0005-0000-0000-000059000000}"/>
    <cellStyle name="Normal 8" xfId="38" xr:uid="{00000000-0005-0000-0000-000036000000}"/>
    <cellStyle name="Normal 8 2" xfId="87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3" xfId="172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4" xfId="41" xr:uid="{00000000-0005-0000-0000-00003B000000}"/>
    <cellStyle name="Porcentaje 4 2" xfId="89" xr:uid="{00000000-0005-0000-0000-000061000000}"/>
    <cellStyle name="Porcentaje 5" xfId="100" xr:uid="{00000000-0005-0000-0000-000062000000}"/>
    <cellStyle name="Porcentaje 6" xfId="16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H33" sqref="H3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7">
        <v>0.7</v>
      </c>
      <c r="D3" s="27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49">
        <v>5854571.5499999998</v>
      </c>
      <c r="C4" s="54">
        <v>1262370.8799999999</v>
      </c>
      <c r="D4" s="49">
        <v>437704.99</v>
      </c>
      <c r="E4" s="49">
        <v>87135.31</v>
      </c>
      <c r="F4" s="49">
        <v>0</v>
      </c>
      <c r="G4" s="49">
        <v>25321.79</v>
      </c>
      <c r="H4" s="49">
        <v>177261.82</v>
      </c>
      <c r="I4" s="49">
        <v>118187.18</v>
      </c>
      <c r="J4" s="49">
        <v>11332.88</v>
      </c>
      <c r="K4" s="49">
        <v>1823912.14</v>
      </c>
      <c r="L4" s="49">
        <v>879451</v>
      </c>
      <c r="M4" s="49">
        <v>3680.59</v>
      </c>
      <c r="N4" s="49">
        <f>SUM(B4:M4)</f>
        <v>10680930.129999999</v>
      </c>
    </row>
    <row r="5" spans="1:14" ht="29.25" customHeight="1" thickBot="1">
      <c r="A5" s="5" t="s">
        <v>1</v>
      </c>
      <c r="B5" s="50">
        <v>6242406.25</v>
      </c>
      <c r="C5" s="55">
        <v>1345996.34</v>
      </c>
      <c r="D5" s="50">
        <v>442124.27</v>
      </c>
      <c r="E5" s="50">
        <v>92907.57</v>
      </c>
      <c r="F5" s="50">
        <v>0</v>
      </c>
      <c r="G5" s="50">
        <v>26999.23</v>
      </c>
      <c r="H5" s="50">
        <v>177698.23</v>
      </c>
      <c r="I5" s="50">
        <v>153771.84</v>
      </c>
      <c r="J5" s="50">
        <v>12083.62</v>
      </c>
      <c r="K5" s="50">
        <v>1874277.71</v>
      </c>
      <c r="L5" s="50">
        <v>468175</v>
      </c>
      <c r="M5" s="50">
        <v>4509.8599999999997</v>
      </c>
      <c r="N5" s="50">
        <f t="shared" ref="N5:N16" si="0">SUM(B5:M5)</f>
        <v>10840949.919999998</v>
      </c>
    </row>
    <row r="6" spans="1:14" ht="29.25" customHeight="1" thickBot="1">
      <c r="A6" s="4" t="s">
        <v>2</v>
      </c>
      <c r="B6" s="49">
        <v>41410469.950000003</v>
      </c>
      <c r="C6" s="54">
        <v>8928983.2400000002</v>
      </c>
      <c r="D6" s="49">
        <v>2596180.7599999998</v>
      </c>
      <c r="E6" s="49">
        <v>616324.19999999995</v>
      </c>
      <c r="F6" s="49">
        <v>0</v>
      </c>
      <c r="G6" s="49">
        <v>179105.73</v>
      </c>
      <c r="H6" s="49">
        <v>877954.15</v>
      </c>
      <c r="I6" s="49">
        <v>1220301.08</v>
      </c>
      <c r="J6" s="49">
        <v>80159.570000000007</v>
      </c>
      <c r="K6" s="49">
        <v>8929758.8200000003</v>
      </c>
      <c r="L6" s="49">
        <v>12775543</v>
      </c>
      <c r="M6" s="49">
        <v>23162.240000000002</v>
      </c>
      <c r="N6" s="49">
        <f t="shared" si="0"/>
        <v>77637942.739999995</v>
      </c>
    </row>
    <row r="7" spans="1:14" ht="29.25" customHeight="1" thickBot="1">
      <c r="A7" s="5" t="s">
        <v>10</v>
      </c>
      <c r="B7" s="50">
        <v>7726505.9199999999</v>
      </c>
      <c r="C7" s="55">
        <v>1665999.97</v>
      </c>
      <c r="D7" s="50">
        <v>539426.97</v>
      </c>
      <c r="E7" s="50">
        <v>114995.86</v>
      </c>
      <c r="F7" s="50">
        <v>0</v>
      </c>
      <c r="G7" s="50">
        <v>33418.160000000003</v>
      </c>
      <c r="H7" s="50">
        <v>224009.8</v>
      </c>
      <c r="I7" s="50">
        <v>173140.65</v>
      </c>
      <c r="J7" s="50">
        <v>14956.44</v>
      </c>
      <c r="K7" s="50">
        <v>2285446.11</v>
      </c>
      <c r="L7" s="50">
        <v>2676628</v>
      </c>
      <c r="M7" s="50">
        <v>4809.18</v>
      </c>
      <c r="N7" s="50">
        <f t="shared" si="0"/>
        <v>15459337.060000001</v>
      </c>
    </row>
    <row r="8" spans="1:14" ht="29.25" customHeight="1" thickBot="1">
      <c r="A8" s="4" t="s">
        <v>12</v>
      </c>
      <c r="B8" s="49">
        <v>37335053.189999998</v>
      </c>
      <c r="C8" s="54">
        <v>8050236.2000000002</v>
      </c>
      <c r="D8" s="49">
        <v>2376051.3499999996</v>
      </c>
      <c r="E8" s="49">
        <v>555668.57999999996</v>
      </c>
      <c r="F8" s="49">
        <v>0</v>
      </c>
      <c r="G8" s="49">
        <v>161479.01</v>
      </c>
      <c r="H8" s="49">
        <v>843388.78</v>
      </c>
      <c r="I8" s="49">
        <v>1029474.55</v>
      </c>
      <c r="J8" s="49">
        <v>72270.649999999994</v>
      </c>
      <c r="K8" s="49">
        <v>8901450.0199999996</v>
      </c>
      <c r="L8" s="49">
        <v>10720561</v>
      </c>
      <c r="M8" s="49">
        <v>19803.560000000001</v>
      </c>
      <c r="N8" s="49">
        <f t="shared" si="0"/>
        <v>70065436.890000001</v>
      </c>
    </row>
    <row r="9" spans="1:14" ht="29.25" customHeight="1" thickBot="1">
      <c r="A9" s="5" t="s">
        <v>3</v>
      </c>
      <c r="B9" s="50">
        <v>11007671.01</v>
      </c>
      <c r="C9" s="55">
        <v>2373489.36</v>
      </c>
      <c r="D9" s="50">
        <v>826185.48</v>
      </c>
      <c r="E9" s="50">
        <v>163830.41</v>
      </c>
      <c r="F9" s="50">
        <v>0</v>
      </c>
      <c r="G9" s="50">
        <v>47609.62</v>
      </c>
      <c r="H9" s="50">
        <v>276854.88</v>
      </c>
      <c r="I9" s="50">
        <v>285939.45999999996</v>
      </c>
      <c r="J9" s="50">
        <v>21307.9</v>
      </c>
      <c r="K9" s="50">
        <v>3459245.37</v>
      </c>
      <c r="L9" s="50">
        <v>1864437</v>
      </c>
      <c r="M9" s="50">
        <v>7130.16</v>
      </c>
      <c r="N9" s="50">
        <f t="shared" si="0"/>
        <v>20333700.649999999</v>
      </c>
    </row>
    <row r="10" spans="1:14" ht="29.25" customHeight="1" thickBot="1">
      <c r="A10" s="4" t="s">
        <v>31</v>
      </c>
      <c r="B10" s="49">
        <v>2499574.63</v>
      </c>
      <c r="C10" s="54">
        <v>538961.77</v>
      </c>
      <c r="D10" s="49">
        <v>178460.57</v>
      </c>
      <c r="E10" s="49">
        <v>37201.9</v>
      </c>
      <c r="F10" s="49">
        <v>0</v>
      </c>
      <c r="G10" s="49">
        <v>10810.99</v>
      </c>
      <c r="H10" s="49">
        <v>65338.19</v>
      </c>
      <c r="I10" s="49">
        <v>63274.95</v>
      </c>
      <c r="J10" s="49">
        <v>4838.51</v>
      </c>
      <c r="K10" s="49">
        <v>699050.62</v>
      </c>
      <c r="L10" s="49">
        <v>774716</v>
      </c>
      <c r="M10" s="49">
        <v>2539.7399999999998</v>
      </c>
      <c r="N10" s="49">
        <f t="shared" si="0"/>
        <v>4874767.87</v>
      </c>
    </row>
    <row r="11" spans="1:14" ht="29.25" customHeight="1" thickBot="1">
      <c r="A11" s="5" t="s">
        <v>4</v>
      </c>
      <c r="B11" s="50">
        <v>9339528.6300000008</v>
      </c>
      <c r="C11" s="55">
        <v>2013802.18</v>
      </c>
      <c r="D11" s="50">
        <v>514512.85</v>
      </c>
      <c r="E11" s="50">
        <v>139002.95000000001</v>
      </c>
      <c r="F11" s="50">
        <v>0</v>
      </c>
      <c r="G11" s="50">
        <v>40394.69</v>
      </c>
      <c r="H11" s="50">
        <v>257981.97</v>
      </c>
      <c r="I11" s="50">
        <v>210600.45</v>
      </c>
      <c r="J11" s="50">
        <v>18078.82</v>
      </c>
      <c r="K11" s="50">
        <v>2498078.64</v>
      </c>
      <c r="L11" s="50">
        <v>234122</v>
      </c>
      <c r="M11" s="50">
        <v>5775.23</v>
      </c>
      <c r="N11" s="50">
        <f t="shared" si="0"/>
        <v>15271878.41</v>
      </c>
    </row>
    <row r="12" spans="1:14" ht="29.25" customHeight="1" thickBot="1">
      <c r="A12" s="4" t="s">
        <v>5</v>
      </c>
      <c r="B12" s="49">
        <v>5590204.9900000002</v>
      </c>
      <c r="C12" s="54">
        <v>1205367.79</v>
      </c>
      <c r="D12" s="49">
        <v>307316.15000000002</v>
      </c>
      <c r="E12" s="49">
        <v>83200.66</v>
      </c>
      <c r="F12" s="49">
        <v>0</v>
      </c>
      <c r="G12" s="49">
        <v>24178.37</v>
      </c>
      <c r="H12" s="49">
        <v>165034.97</v>
      </c>
      <c r="I12" s="49">
        <v>112169.73</v>
      </c>
      <c r="J12" s="49">
        <v>10821.14</v>
      </c>
      <c r="K12" s="49">
        <v>1703141.31</v>
      </c>
      <c r="L12" s="49">
        <v>1072309</v>
      </c>
      <c r="M12" s="49">
        <v>3695.66</v>
      </c>
      <c r="N12" s="49">
        <f t="shared" si="0"/>
        <v>10277439.770000001</v>
      </c>
    </row>
    <row r="13" spans="1:14" ht="29.25" customHeight="1" thickBot="1">
      <c r="A13" s="5" t="s">
        <v>6</v>
      </c>
      <c r="B13" s="50">
        <v>6996362.4400000004</v>
      </c>
      <c r="C13" s="55">
        <v>1508565.42</v>
      </c>
      <c r="D13" s="50">
        <v>354301.05</v>
      </c>
      <c r="E13" s="50">
        <v>104128.92</v>
      </c>
      <c r="F13" s="50">
        <v>0</v>
      </c>
      <c r="G13" s="50">
        <v>30260.19</v>
      </c>
      <c r="H13" s="50">
        <v>191994.77</v>
      </c>
      <c r="I13" s="50">
        <v>145214.42000000001</v>
      </c>
      <c r="J13" s="50">
        <v>13543.08</v>
      </c>
      <c r="K13" s="50">
        <v>2264501.5499999998</v>
      </c>
      <c r="L13" s="50">
        <v>1072920</v>
      </c>
      <c r="M13" s="50">
        <v>4454.76</v>
      </c>
      <c r="N13" s="50">
        <f t="shared" si="0"/>
        <v>12686246.6</v>
      </c>
    </row>
    <row r="14" spans="1:14" ht="29.25" customHeight="1" thickBot="1">
      <c r="A14" s="4" t="s">
        <v>7</v>
      </c>
      <c r="B14" s="49">
        <v>5389674.8499999996</v>
      </c>
      <c r="C14" s="54">
        <v>1162129.2</v>
      </c>
      <c r="D14" s="49">
        <v>76363.98</v>
      </c>
      <c r="E14" s="49">
        <v>80216.12</v>
      </c>
      <c r="F14" s="49">
        <v>0</v>
      </c>
      <c r="G14" s="49">
        <v>23311.05</v>
      </c>
      <c r="H14" s="49">
        <v>172404.02</v>
      </c>
      <c r="I14" s="49">
        <v>30214.34</v>
      </c>
      <c r="J14" s="49">
        <v>10432.969999999999</v>
      </c>
      <c r="K14" s="49">
        <v>2168305.35</v>
      </c>
      <c r="L14" s="49">
        <v>92373</v>
      </c>
      <c r="M14" s="49">
        <v>1970.43</v>
      </c>
      <c r="N14" s="49">
        <f t="shared" si="0"/>
        <v>9207395.3099999987</v>
      </c>
    </row>
    <row r="15" spans="1:14" ht="29.25" customHeight="1" thickBot="1">
      <c r="A15" s="5" t="s">
        <v>32</v>
      </c>
      <c r="B15" s="50">
        <v>2294000.37</v>
      </c>
      <c r="C15" s="55">
        <v>494635.56</v>
      </c>
      <c r="D15" s="50">
        <v>163242.99</v>
      </c>
      <c r="E15" s="50">
        <v>34142.28</v>
      </c>
      <c r="F15" s="50">
        <v>0</v>
      </c>
      <c r="G15" s="50">
        <v>9921.85</v>
      </c>
      <c r="H15" s="50">
        <v>55012.05</v>
      </c>
      <c r="I15" s="50">
        <v>58436.82</v>
      </c>
      <c r="J15" s="50">
        <v>4440.57</v>
      </c>
      <c r="K15" s="50">
        <v>692533.09</v>
      </c>
      <c r="L15" s="50">
        <v>858888</v>
      </c>
      <c r="M15" s="50">
        <v>2461.5500000000002</v>
      </c>
      <c r="N15" s="50">
        <f t="shared" si="0"/>
        <v>4667715.129999999</v>
      </c>
    </row>
    <row r="16" spans="1:14" ht="29.25" customHeight="1" thickBot="1">
      <c r="A16" s="4" t="s">
        <v>8</v>
      </c>
      <c r="B16" s="49">
        <v>4073522.78</v>
      </c>
      <c r="C16" s="54">
        <v>878338.66</v>
      </c>
      <c r="D16" s="49">
        <v>101264.45</v>
      </c>
      <c r="E16" s="49">
        <v>60627.44</v>
      </c>
      <c r="F16" s="49">
        <v>0</v>
      </c>
      <c r="G16" s="49">
        <v>17618.52</v>
      </c>
      <c r="H16" s="49">
        <v>128759.81</v>
      </c>
      <c r="I16" s="49">
        <v>40201.33</v>
      </c>
      <c r="J16" s="49">
        <v>7885.25</v>
      </c>
      <c r="K16" s="49">
        <v>1289075.5900000001</v>
      </c>
      <c r="L16" s="49">
        <v>0</v>
      </c>
      <c r="M16" s="49">
        <v>2176.04</v>
      </c>
      <c r="N16" s="49">
        <f t="shared" si="0"/>
        <v>6599469.8699999992</v>
      </c>
    </row>
    <row r="17" spans="1:34" s="48" customFormat="1" ht="42.75" customHeight="1" thickBot="1">
      <c r="A17" s="46" t="s">
        <v>11</v>
      </c>
      <c r="B17" s="38">
        <f>SUM(B4:B16)</f>
        <v>145759546.56</v>
      </c>
      <c r="C17" s="38">
        <f>SUM(C4:C16)</f>
        <v>31428876.569999997</v>
      </c>
      <c r="D17" s="38">
        <f>SUM(D4:D16)</f>
        <v>8913135.8599999994</v>
      </c>
      <c r="E17" s="38">
        <f t="shared" ref="E17:L17" si="1">SUM(E4:E16)</f>
        <v>2169382.1999999993</v>
      </c>
      <c r="F17" s="38">
        <f t="shared" si="1"/>
        <v>0</v>
      </c>
      <c r="G17" s="38">
        <f t="shared" si="1"/>
        <v>630429.19999999995</v>
      </c>
      <c r="H17" s="38">
        <f t="shared" si="1"/>
        <v>3613693.4400000004</v>
      </c>
      <c r="I17" s="38">
        <f t="shared" si="1"/>
        <v>3640926.8</v>
      </c>
      <c r="J17" s="38">
        <f t="shared" si="1"/>
        <v>282151.40000000002</v>
      </c>
      <c r="K17" s="38">
        <f t="shared" si="1"/>
        <v>38588776.320000008</v>
      </c>
      <c r="L17" s="38">
        <f t="shared" si="1"/>
        <v>33490123</v>
      </c>
      <c r="M17" s="38">
        <f>SUM(M4:M16)</f>
        <v>86169</v>
      </c>
      <c r="N17" s="38">
        <f>SUM(N4:N16)</f>
        <v>268603210.35000002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6" t="s">
        <v>35</v>
      </c>
      <c r="B20" s="57"/>
      <c r="C20" s="57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5" t="s">
        <v>16</v>
      </c>
      <c r="B21" s="65"/>
      <c r="C21" s="65"/>
      <c r="D21" s="37"/>
      <c r="E21" s="28">
        <v>607331444</v>
      </c>
      <c r="F21" s="14" t="s">
        <v>13</v>
      </c>
      <c r="G21" s="28">
        <f>ROUND(E21*0.24,2)</f>
        <v>145759546.56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5" t="s">
        <v>29</v>
      </c>
      <c r="B22" s="65"/>
      <c r="C22" s="65"/>
      <c r="D22" s="37"/>
      <c r="E22" s="28">
        <v>31428876.57</v>
      </c>
      <c r="F22" s="14" t="s">
        <v>15</v>
      </c>
      <c r="G22" s="28">
        <f>E22</f>
        <v>31428876.57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5" t="s">
        <v>26</v>
      </c>
      <c r="B23" s="65"/>
      <c r="C23" s="65"/>
      <c r="D23" s="37"/>
      <c r="E23" s="28">
        <v>8913135.8599999994</v>
      </c>
      <c r="F23" s="14" t="s">
        <v>15</v>
      </c>
      <c r="G23" s="28">
        <f>E23</f>
        <v>8913135.8599999994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5" t="s">
        <v>22</v>
      </c>
      <c r="B24" s="65"/>
      <c r="C24" s="65"/>
      <c r="D24" s="37"/>
      <c r="E24" s="28">
        <v>10846911</v>
      </c>
      <c r="F24" s="14" t="s">
        <v>14</v>
      </c>
      <c r="G24" s="28">
        <f>ROUND(E24*0.2,2)</f>
        <v>2169382.2000000002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5" t="s">
        <v>18</v>
      </c>
      <c r="B25" s="65"/>
      <c r="C25" s="65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5" t="s">
        <v>19</v>
      </c>
      <c r="B26" s="65"/>
      <c r="C26" s="65"/>
      <c r="D26" s="37"/>
      <c r="E26" s="28">
        <v>3152146</v>
      </c>
      <c r="F26" s="14" t="s">
        <v>14</v>
      </c>
      <c r="G26" s="28">
        <f>ROUND(E26*0.2,2)</f>
        <v>630429.19999999995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5" t="s">
        <v>20</v>
      </c>
      <c r="B27" s="65"/>
      <c r="C27" s="65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5" t="s">
        <v>23</v>
      </c>
      <c r="B28" s="65"/>
      <c r="C28" s="65"/>
      <c r="D28" s="65"/>
      <c r="E28" s="28">
        <v>18204634</v>
      </c>
      <c r="F28" s="14" t="s">
        <v>14</v>
      </c>
      <c r="G28" s="28">
        <f>ROUND(E28*0.2,2)</f>
        <v>3640926.8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5" t="s">
        <v>24</v>
      </c>
      <c r="B29" s="65"/>
      <c r="C29" s="65"/>
      <c r="D29" s="65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5" t="s">
        <v>21</v>
      </c>
      <c r="B30" s="65"/>
      <c r="C30" s="65"/>
      <c r="D30" s="37"/>
      <c r="E30" s="28">
        <v>160786568</v>
      </c>
      <c r="F30" s="14" t="s">
        <v>13</v>
      </c>
      <c r="G30" s="28">
        <f>ROUND(E30*0.24,2)</f>
        <v>38588776.32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97143931</v>
      </c>
      <c r="F31" s="14"/>
      <c r="G31" s="28">
        <v>33490123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5" t="str">
        <f>+M2</f>
        <v>ART. 126 de la LISR  (Enajenación de Bienes)</v>
      </c>
      <c r="B32" s="65"/>
      <c r="C32" s="65"/>
      <c r="D32" s="37"/>
      <c r="E32" s="28">
        <v>430845</v>
      </c>
      <c r="F32" s="14" t="s">
        <v>14</v>
      </c>
      <c r="G32" s="28">
        <f>ROUND(E32*0.2,2)</f>
        <v>86169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4" t="s">
        <v>11</v>
      </c>
      <c r="B33" s="64"/>
      <c r="C33" s="64"/>
      <c r="D33" s="15"/>
      <c r="E33" s="29">
        <f>SUM(E21:E32)</f>
        <v>954706304.43000007</v>
      </c>
      <c r="F33" s="16"/>
      <c r="G33" s="29">
        <f>SUM(G21:G32)</f>
        <v>268603210.35000002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6"/>
      <c r="B37" s="66"/>
      <c r="C37" s="6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6"/>
      <c r="B38" s="66"/>
      <c r="C38" s="6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6"/>
      <c r="B39" s="66"/>
      <c r="C39" s="66"/>
      <c r="D39" s="18"/>
      <c r="E39" s="19"/>
      <c r="F39" s="20"/>
      <c r="G39" s="19"/>
      <c r="H39" s="23"/>
      <c r="I39" s="20"/>
      <c r="J39" s="19"/>
    </row>
    <row r="40" spans="1:14" s="1" customFormat="1" ht="18">
      <c r="A40" s="66"/>
      <c r="B40" s="66"/>
      <c r="C40" s="66"/>
      <c r="D40" s="18"/>
      <c r="E40" s="19"/>
      <c r="F40" s="20"/>
      <c r="G40" s="19"/>
      <c r="H40" s="23"/>
      <c r="I40" s="20"/>
      <c r="J40" s="19"/>
    </row>
    <row r="41" spans="1:14" s="1" customFormat="1" ht="18">
      <c r="A41" s="66"/>
      <c r="B41" s="66"/>
      <c r="C41" s="66"/>
      <c r="D41" s="18"/>
      <c r="E41" s="19"/>
      <c r="F41" s="20"/>
      <c r="G41" s="19"/>
      <c r="H41" s="23"/>
      <c r="I41" s="20"/>
      <c r="J41" s="19"/>
    </row>
    <row r="42" spans="1:14" s="1" customFormat="1" ht="18">
      <c r="A42" s="66"/>
      <c r="B42" s="66"/>
      <c r="C42" s="66"/>
      <c r="D42" s="18"/>
      <c r="E42" s="19"/>
      <c r="F42" s="20"/>
      <c r="G42" s="19"/>
      <c r="H42" s="23"/>
      <c r="I42" s="20"/>
      <c r="J42" s="19"/>
    </row>
    <row r="43" spans="1:14" s="1" customFormat="1" ht="18">
      <c r="A43" s="66"/>
      <c r="B43" s="66"/>
      <c r="C43" s="66"/>
      <c r="D43" s="18"/>
      <c r="E43" s="19"/>
      <c r="F43" s="20"/>
      <c r="G43" s="19"/>
      <c r="H43" s="23"/>
      <c r="I43" s="20"/>
      <c r="J43" s="19"/>
    </row>
    <row r="44" spans="1:14" s="1" customFormat="1" ht="18">
      <c r="A44" s="66"/>
      <c r="B44" s="66"/>
      <c r="C44" s="66"/>
      <c r="D44" s="18"/>
      <c r="E44" s="19"/>
      <c r="F44" s="20"/>
      <c r="G44" s="19"/>
      <c r="H44" s="23"/>
      <c r="I44" s="20"/>
      <c r="J44" s="19"/>
    </row>
    <row r="45" spans="1:14" s="1" customFormat="1" ht="18">
      <c r="A45" s="66"/>
      <c r="B45" s="66"/>
      <c r="C45" s="66"/>
      <c r="D45" s="21"/>
      <c r="E45" s="19"/>
      <c r="F45" s="20"/>
      <c r="G45" s="19"/>
      <c r="H45" s="23"/>
      <c r="I45" s="20"/>
      <c r="J45" s="19"/>
    </row>
    <row r="46" spans="1:14" s="1" customFormat="1" ht="18">
      <c r="A46" s="66"/>
      <c r="B46" s="66"/>
      <c r="C46" s="6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2024-01-30T18:43:38Z</dcterms:modified>
</cp:coreProperties>
</file>