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febrero\"/>
    </mc:Choice>
  </mc:AlternateContent>
  <xr:revisionPtr revIDLastSave="0" documentId="13_ncr:1_{92913C97-7368-4E24-8655-B05312ECB03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 l="1"/>
  <c r="G22" i="34"/>
  <c r="G33" i="34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<sst xmlns="http://schemas.openxmlformats.org/spreadsheetml/2006/main" count="54" uniqueCount="37">
  <si>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</si>
  <si>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</si>
  <si>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</si>
  <si>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</si>
  <si>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</si>
  <si>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</si>
  <si>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</si>
  <si>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</si>
  <si>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</si>
  <si>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</si>
  <si>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</si>
  <si>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</si>
  <si>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</si>
  <si>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</si>
  <si>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</si>
  <si>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</si>
  <si>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</si>
  <si>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</si>
  <si>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</si>
  <si>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</si>
  <si>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</si>
  <si>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</si>
  <si>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</si>
  <si>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</si>
  <si>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</si>
  <si>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</si>
  <si>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</si>
  <si>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</si>
  <si>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</si>
  <si>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</si>
  <si>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</si>
  <si>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</si>
  <si>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</si>
  <si>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</si>
  <si>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</si>
  <si>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FEBRERO 2024</t>
  </si>
  <si>
    <t>PARTICIPACIONES A MUNICIPIOS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</si>
</sst>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8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43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3" fillId="0" borderId="0"/>
    <xf numFmtId="0" fontId="10" fillId="0" borderId="0"/>
    <xf numFmtId="0" fontId="10" fillId="0" borderId="0">
      <alignment wrapText="1"/>
    </xf>
    <xf numFmtId="0" fontId="16" fillId="0" borderId="0"/>
    <xf numFmtId="0" fontId="13" fillId="0" borderId="0"/>
    <xf numFmtId="0" fontId="13" fillId="0" borderId="0"/>
    <xf numFmtId="0" fontId="10" fillId="0" borderId="0">
      <alignment wrapText="1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18" fillId="0" borderId="0"/>
    <xf numFmtId="44" fontId="18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0" borderId="0"/>
    <xf numFmtId="0" fontId="5" fillId="0" borderId="0"/>
    <xf numFmtId="0" fontId="4" fillId="0" borderId="0"/>
    <xf numFmtId="0" fontId="3" fillId="0" borderId="0"/>
    <xf numFmtId="44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10" borderId="0" applyNumberFormat="0" applyBorder="0" applyAlignment="0" applyProtection="0"/>
    <xf numFmtId="0" fontId="44" fillId="22" borderId="6" applyNumberFormat="0" applyAlignment="0" applyProtection="0"/>
    <xf numFmtId="0" fontId="45" fillId="23" borderId="7" applyNumberFormat="0" applyAlignment="0" applyProtection="0"/>
    <xf numFmtId="0" fontId="46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7" borderId="0" applyNumberFormat="0" applyBorder="0" applyAlignment="0" applyProtection="0"/>
    <xf numFmtId="0" fontId="48" fillId="13" borderId="6" applyNumberFormat="0" applyAlignment="0" applyProtection="0"/>
    <xf numFmtId="0" fontId="49" fillId="9" borderId="0" applyNumberFormat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0" fillId="28" borderId="0" applyNumberFormat="0" applyBorder="0" applyAlignment="0" applyProtection="0"/>
    <xf numFmtId="0" fontId="10" fillId="29" borderId="9" applyNumberFormat="0" applyFont="0" applyAlignment="0" applyProtection="0"/>
    <xf numFmtId="9" fontId="10" fillId="0" borderId="0" applyFont="0" applyFill="0" applyBorder="0" applyAlignment="0" applyProtection="0"/>
    <xf numFmtId="0" fontId="51" fillId="22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47" fillId="0" borderId="13" applyNumberFormat="0" applyFill="0" applyAlignment="0" applyProtection="0"/>
    <xf numFmtId="0" fontId="57" fillId="0" borderId="14" applyNumberFormat="0" applyFill="0" applyAlignment="0" applyProtection="0"/>
    <xf numFmtId="169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0" fillId="2" borderId="0" xfId="47" applyFont="1" applyFill="1"/>
    <xf numFmtId="0" fontId="20" fillId="0" borderId="0" xfId="47" applyFont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4" fillId="3" borderId="2" xfId="1" applyFont="1" applyFill="1" applyBorder="1" applyAlignment="1">
      <alignment horizontal="left" vertical="center" indent="1"/>
    </xf>
    <xf numFmtId="0" fontId="28" fillId="0" borderId="0" xfId="47" applyFont="1"/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9" fontId="21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2" fillId="2" borderId="0" xfId="8" applyNumberFormat="1" applyFont="1" applyFill="1" applyBorder="1" applyAlignment="1">
      <alignment vertical="center"/>
    </xf>
    <xf numFmtId="0" fontId="20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167" fontId="28" fillId="2" borderId="0" xfId="47" applyNumberFormat="1" applyFont="1" applyFill="1" applyBorder="1"/>
    <xf numFmtId="9" fontId="25" fillId="6" borderId="2" xfId="1" applyNumberFormat="1" applyFont="1" applyFill="1" applyBorder="1" applyAlignment="1">
      <alignment horizontal="center" vertical="center" wrapText="1"/>
    </xf>
    <xf numFmtId="168" fontId="38" fillId="2" borderId="0" xfId="60" applyNumberFormat="1" applyFont="1" applyFill="1" applyBorder="1" applyAlignment="1">
      <alignment vertical="center"/>
    </xf>
    <xf numFmtId="168" fontId="30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1" fillId="0" borderId="0" xfId="47" applyFont="1"/>
    <xf numFmtId="168" fontId="28" fillId="2" borderId="0" xfId="47" applyNumberFormat="1" applyFont="1" applyFill="1" applyBorder="1"/>
    <xf numFmtId="3" fontId="31" fillId="2" borderId="0" xfId="47" applyNumberFormat="1" applyFont="1" applyFill="1" applyBorder="1"/>
    <xf numFmtId="44" fontId="31" fillId="2" borderId="0" xfId="47" applyNumberFormat="1" applyFont="1" applyFill="1"/>
    <xf numFmtId="44" fontId="28" fillId="2" borderId="0" xfId="47" applyNumberFormat="1" applyFont="1" applyFill="1" applyBorder="1"/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3" fontId="30" fillId="5" borderId="2" xfId="25" applyNumberFormat="1" applyFont="1" applyFill="1" applyBorder="1" applyAlignment="1">
      <alignment horizontal="center" vertical="center"/>
    </xf>
    <xf numFmtId="43" fontId="31" fillId="2" borderId="0" xfId="25" applyFont="1" applyFill="1"/>
    <xf numFmtId="43" fontId="31" fillId="2" borderId="0" xfId="25" applyFont="1" applyFill="1" applyBorder="1"/>
    <xf numFmtId="43" fontId="28" fillId="2" borderId="0" xfId="25" applyFont="1" applyFill="1" applyBorder="1"/>
    <xf numFmtId="43" fontId="20" fillId="2" borderId="0" xfId="25" applyFont="1" applyFill="1" applyBorder="1"/>
    <xf numFmtId="43" fontId="35" fillId="2" borderId="0" xfId="25" applyFont="1" applyFill="1" applyBorder="1"/>
    <xf numFmtId="43" fontId="20" fillId="2" borderId="0" xfId="25" applyFont="1" applyFill="1"/>
    <xf numFmtId="4" fontId="31" fillId="2" borderId="0" xfId="47" applyNumberFormat="1" applyFont="1" applyFill="1"/>
    <xf numFmtId="3" fontId="24" fillId="5" borderId="2" xfId="1" applyNumberFormat="1" applyFont="1" applyFill="1" applyBorder="1" applyAlignment="1">
      <alignment horizontal="center" vertical="center"/>
    </xf>
    <xf numFmtId="3" fontId="26" fillId="2" borderId="0" xfId="47" applyNumberFormat="1" applyFont="1" applyFill="1"/>
    <xf numFmtId="3" fontId="26" fillId="0" borderId="0" xfId="47" applyNumberFormat="1" applyFont="1"/>
    <xf numFmtId="3" fontId="38" fillId="2" borderId="2" xfId="25" applyNumberFormat="1" applyFont="1" applyFill="1" applyBorder="1" applyAlignment="1">
      <alignment horizontal="center" vertical="center"/>
    </xf>
    <xf numFmtId="3" fontId="38" fillId="3" borderId="2" xfId="25" applyNumberFormat="1" applyFont="1" applyFill="1" applyBorder="1" applyAlignment="1">
      <alignment horizontal="center" vertical="center"/>
    </xf>
    <xf numFmtId="3" fontId="30" fillId="2" borderId="0" xfId="25" applyNumberFormat="1" applyFont="1" applyFill="1" applyBorder="1" applyAlignment="1">
      <alignment horizontal="center" vertical="center"/>
    </xf>
    <xf numFmtId="3" fontId="24" fillId="2" borderId="0" xfId="1" applyNumberFormat="1" applyFont="1" applyFill="1" applyBorder="1" applyAlignment="1">
      <alignment horizontal="left" vertical="center"/>
    </xf>
    <xf numFmtId="43" fontId="39" fillId="2" borderId="0" xfId="25" applyFont="1" applyFill="1" applyBorder="1"/>
    <xf numFmtId="4" fontId="38" fillId="2" borderId="2" xfId="25" applyNumberFormat="1" applyFont="1" applyFill="1" applyBorder="1" applyAlignment="1">
      <alignment horizontal="center" vertical="center"/>
    </xf>
    <xf numFmtId="4" fontId="38" fillId="3" borderId="2" xfId="25" applyNumberFormat="1" applyFont="1" applyFill="1" applyBorder="1" applyAlignment="1">
      <alignment horizontal="center" vertical="center"/>
    </xf>
    <xf numFmtId="0" fontId="27" fillId="2" borderId="0" xfId="1" applyFont="1" applyFill="1" applyBorder="1" applyAlignment="1" applyProtection="1">
      <alignment horizontal="left" vertical="center" wrapText="1"/>
    </xf>
    <xf numFmtId="0" fontId="33" fillId="2" borderId="0" xfId="1" applyFont="1" applyFill="1" applyBorder="1" applyAlignment="1" applyProtection="1">
      <alignment horizontal="center" vertical="center" wrapText="1"/>
    </xf>
    <xf numFmtId="0" fontId="32" fillId="2" borderId="0" xfId="1" applyFont="1" applyFill="1" applyBorder="1" applyAlignment="1" applyProtection="1">
      <alignment horizontal="left" vertical="center" wrapText="1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0" fontId="19" fillId="2" borderId="3" xfId="47" applyFont="1" applyFill="1" applyBorder="1" applyAlignment="1">
      <alignment horizontal="center" vertical="center"/>
    </xf>
    <xf numFmtId="0" fontId="25" fillId="6" borderId="2" xfId="1" applyFont="1" applyFill="1" applyBorder="1" applyAlignment="1">
      <alignment horizontal="center" vertical="center" wrapText="1"/>
    </xf>
    <xf numFmtId="43" fontId="25" fillId="6" borderId="2" xfId="25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/>
    </xf>
  </cellXfs>
  <cellStyles count="21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3" xfId="201" xr:uid="{C01195F0-7CFB-4643-AAE2-AE1A77D36BFA}"/>
    <cellStyle name="Millares [0] 2 2 4" xfId="177" xr:uid="{00000000-0005-0000-0000-000026000000}"/>
    <cellStyle name="Millares [0] 2 3" xfId="184" xr:uid="{725CFA43-0D73-4EAC-92A3-9958E26D78B5}"/>
    <cellStyle name="Millares [0] 2 3 2" xfId="208" xr:uid="{374E9069-FBD0-42A5-93A7-CF7DF7EE6ACA}"/>
    <cellStyle name="Millares [0] 2 4" xfId="196" xr:uid="{2A5C9F6C-62EA-4E53-B778-A41350078D66}"/>
    <cellStyle name="Millares [0] 2 5" xfId="170" xr:uid="{00000000-0005-0000-0000-000025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3" xfId="193" xr:uid="{34A57715-C090-4994-A747-868040303C70}"/>
    <cellStyle name="Millares [0] 3 4" xfId="166" xr:uid="{00000000-0005-0000-0000-000027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3" xfId="198" xr:uid="{0D2E5AAB-76DE-421D-89DA-80A2FC04AA82}"/>
    <cellStyle name="Millares [0] 4 4" xfId="174" xr:uid="{00000000-0005-0000-0000-000028000000}"/>
    <cellStyle name="Millares 10" xfId="15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3" xfId="190" xr:uid="{3CA0A6E4-A867-4EF2-AAFA-E14437602E98}"/>
    <cellStyle name="Millares 11 3" xfId="202" xr:uid="{C51674F3-750B-482F-8A58-D9C2EF4CFB11}"/>
    <cellStyle name="Millares 11 4" xfId="178" xr:uid="{00000000-0005-0000-0000-000029000000}"/>
    <cellStyle name="Millares 12" xfId="158" xr:uid="{00000000-0005-0000-0000-00002B000000}"/>
    <cellStyle name="Millares 13" xfId="160" xr:uid="{00000000-0005-0000-0000-00002C000000}"/>
    <cellStyle name="Millares 14" xfId="162" xr:uid="{00000000-0005-0000-0000-0000A4000000}"/>
    <cellStyle name="Millares 15" xfId="167" xr:uid="{00000000-0005-0000-0000-0000D8000000}"/>
    <cellStyle name="Millares 16" xfId="164" xr:uid="{00000000-0005-0000-0000-0000D9000000}"/>
    <cellStyle name="Millares 17" xfId="215" xr:uid="{00000000-0005-0000-0000-0000DA000000}"/>
    <cellStyle name="Millares 18" xfId="216" xr:uid="{00000000-0005-0000-0000-0000DB000000}"/>
    <cellStyle name="Millares 19" xfId="21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3" xfId="188" xr:uid="{4CD69696-3C45-40D2-9CF6-2E15CF2EF119}"/>
    <cellStyle name="Millares 2 2 2 4" xfId="155" xr:uid="{00000000-0005-0000-0000-00002F000000}"/>
    <cellStyle name="Millares 2 2 3" xfId="200" xr:uid="{8A02E654-31B7-4600-B4AA-43DAAA3D094C}"/>
    <cellStyle name="Millares 2 2 4" xfId="176" xr:uid="{00000000-0005-0000-0000-00002B000000}"/>
    <cellStyle name="Millares 2 2 5" xfId="8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3" xfId="183" xr:uid="{CDC9F848-716D-47DA-BFD3-DB8E469ACC7D}"/>
    <cellStyle name="Millares 2 3 4" xfId="148" xr:uid="{00000000-0005-0000-0000-000030000000}"/>
    <cellStyle name="Millares 2 4" xfId="195" xr:uid="{86755D9D-9C05-4056-8C98-2BAC6C938FEC}"/>
    <cellStyle name="Millares 2 5" xfId="169" xr:uid="{00000000-0005-0000-0000-00002A000000}"/>
    <cellStyle name="Millares 2 6" xfId="75" xr:uid="{00000000-0005-0000-0000-00002D000000}"/>
    <cellStyle name="Millares 20" xfId="73" xr:uid="{00000000-0005-0000-0000-000096000000}"/>
    <cellStyle name="Millares 21" xfId="80" xr:uid="{00000000-0005-0000-0000-000005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3" xfId="199" xr:uid="{2209B015-E91F-454C-B9E5-FE43BAAB7929}"/>
    <cellStyle name="Millares 3 2 4" xfId="175" xr:uid="{00000000-0005-0000-0000-00002D000000}"/>
    <cellStyle name="Millares 3 2 5" xfId="15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3" xfId="182" xr:uid="{295CB8DD-45D9-4F30-BAC3-DA75F0003EEA}"/>
    <cellStyle name="Millares 3 3 4" xfId="147" xr:uid="{00000000-0005-0000-0000-000033000000}"/>
    <cellStyle name="Millares 3 4" xfId="194" xr:uid="{92F13CB9-76ED-4AB9-9621-FDEA768E3132}"/>
    <cellStyle name="Millares 3 5" xfId="168" xr:uid="{00000000-0005-0000-0000-00002C000000}"/>
    <cellStyle name="Millares 3 6" xfId="8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3" xfId="180" xr:uid="{AB4FA799-0B31-4A7C-BD00-FE519F9D8BE1}"/>
    <cellStyle name="Millares 4 2 4" xfId="133" xr:uid="{00000000-0005-0000-0000-000035000000}"/>
    <cellStyle name="Millares 4 3" xfId="192" xr:uid="{6384495F-1EBF-4D79-BD0B-A5860F46EFE3}"/>
    <cellStyle name="Millares 4 4" xfId="165" xr:uid="{00000000-0005-0000-0000-00002E000000}"/>
    <cellStyle name="Millares 4 5" xfId="83" xr:uid="{00000000-0005-0000-0000-000034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3" xfId="185" xr:uid="{38C44880-0A27-402A-868F-FC894402FE04}"/>
    <cellStyle name="Millares 5 3" xfId="197" xr:uid="{2F85656A-00DB-4DAA-9CF4-6D9CB2742CD7}"/>
    <cellStyle name="Millares 5 4" xfId="173" xr:uid="{00000000-0005-0000-0000-00002F000000}"/>
    <cellStyle name="Millares 5 5" xfId="91" xr:uid="{00000000-0005-0000-0000-000036000000}"/>
    <cellStyle name="Millares 6" xfId="51" xr:uid="{00000000-0005-0000-0000-00000E000000}"/>
    <cellStyle name="Millares 6 2" xfId="203" xr:uid="{D516B2C4-2E09-482B-A179-0C3C5DB74DAF}"/>
    <cellStyle name="Millares 6 3" xfId="179" xr:uid="{D8AC2A29-61A4-4B9A-8CF6-910845493FC5}"/>
    <cellStyle name="Millares 6 4" xfId="94" xr:uid="{00000000-0005-0000-0000-000038000000}"/>
    <cellStyle name="Millares 7" xfId="61" xr:uid="{00000000-0005-0000-0000-00000F000000}"/>
    <cellStyle name="Millares 7 2" xfId="191" xr:uid="{3481FD1C-EAF0-4398-AA20-62D7CBA688A6}"/>
    <cellStyle name="Millares 7 3" xfId="96" xr:uid="{00000000-0005-0000-0000-000039000000}"/>
    <cellStyle name="Millares 8" xfId="99" xr:uid="{00000000-0005-0000-0000-00003A000000}"/>
    <cellStyle name="Millares 9" xfId="10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3" xfId="69" xr:uid="{00000000-0005-0000-0000-000014000000}"/>
    <cellStyle name="Moneda 2 4" xfId="76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4" xfId="54" xr:uid="{00000000-0005-0000-0000-000017000000}"/>
    <cellStyle name="Moneda 4 2" xfId="93" xr:uid="{00000000-0005-0000-0000-000040000000}"/>
    <cellStyle name="Moneda 5" xfId="95" xr:uid="{00000000-0005-0000-0000-000041000000}"/>
    <cellStyle name="Moneda 6" xfId="74" xr:uid="{00000000-0005-0000-0000-0000E400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5" xfId="57" xr:uid="{00000000-0005-0000-0000-00001F000000}"/>
    <cellStyle name="Normal 15 2" xfId="16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4" xfId="171" xr:uid="{00000000-0005-0000-0000-00003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5 2" xfId="79" xr:uid="{00000000-0005-0000-0000-000057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7" xfId="37" xr:uid="{00000000-0005-0000-0000-000035000000}"/>
    <cellStyle name="Normal 7 2" xfId="86" xr:uid="{00000000-0005-0000-0000-000059000000}"/>
    <cellStyle name="Normal 8" xfId="38" xr:uid="{00000000-0005-0000-0000-000036000000}"/>
    <cellStyle name="Normal 8 2" xfId="87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3" xfId="172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4" xfId="41" xr:uid="{00000000-0005-0000-0000-00003B000000}"/>
    <cellStyle name="Porcentaje 4 2" xfId="89" xr:uid="{00000000-0005-0000-0000-000061000000}"/>
    <cellStyle name="Porcentaje 5" xfId="100" xr:uid="{00000000-0005-0000-0000-000062000000}"/>
    <cellStyle name="Porcentaje 6" xfId="16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D2" zoomScale="40" zoomScaleNormal="40" zoomScaleSheetLayoutView="40" workbookViewId="0">
      <selection activeCell="H33" sqref="H3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5888382.4199999999</v>
      </c>
      <c r="C4" s="54">
        <v>1267027.45</v>
      </c>
      <c r="D4" s="49">
        <v>445410.73</v>
      </c>
      <c r="E4" s="49">
        <v>73764.61</v>
      </c>
      <c r="F4" s="49">
        <v>0</v>
      </c>
      <c r="G4" s="49">
        <v>59266.6</v>
      </c>
      <c r="H4" s="49">
        <v>177261.82</v>
      </c>
      <c r="I4" s="49">
        <v>122602.19</v>
      </c>
      <c r="J4" s="49">
        <v>11301.66</v>
      </c>
      <c r="K4" s="49">
        <v>1212683.3999999999</v>
      </c>
      <c r="L4" s="49">
        <v>2275690</v>
      </c>
      <c r="M4" s="49">
        <v>2755.41</v>
      </c>
      <c r="N4" s="49">
        <f>SUM(B4:M4)</f>
        <v>11536146.290000001</v>
      </c>
    </row>
    <row r="5" spans="1:14" ht="29.25" customHeight="1" thickBot="1">
      <c r="A5" s="5" t="s">
        <v>1</v>
      </c>
      <c r="B5" s="50">
        <v>6287826.1499999994</v>
      </c>
      <c r="C5" s="55">
        <v>1352977.39</v>
      </c>
      <c r="D5" s="50">
        <v>449907.81</v>
      </c>
      <c r="E5" s="50">
        <v>78768.490000000005</v>
      </c>
      <c r="F5" s="50">
        <v>0</v>
      </c>
      <c r="G5" s="50">
        <v>63287</v>
      </c>
      <c r="H5" s="50">
        <v>177698.23</v>
      </c>
      <c r="I5" s="50">
        <v>159516.15</v>
      </c>
      <c r="J5" s="50">
        <v>12068.31</v>
      </c>
      <c r="K5" s="50">
        <v>1232695.75</v>
      </c>
      <c r="L5" s="50">
        <v>1369111</v>
      </c>
      <c r="M5" s="50">
        <v>3376.23</v>
      </c>
      <c r="N5" s="50">
        <f t="shared" ref="N5:N16" si="0">SUM(B5:M5)</f>
        <v>11187232.51</v>
      </c>
    </row>
    <row r="6" spans="1:14" ht="29.25" customHeight="1" thickBot="1">
      <c r="A6" s="4" t="s">
        <v>2</v>
      </c>
      <c r="B6" s="49">
        <v>41869770.770000003</v>
      </c>
      <c r="C6" s="54">
        <v>9009290.6300000008</v>
      </c>
      <c r="D6" s="49">
        <v>2641886.17</v>
      </c>
      <c r="E6" s="49">
        <v>524508.59</v>
      </c>
      <c r="F6" s="49">
        <v>0</v>
      </c>
      <c r="G6" s="49">
        <v>421419.47</v>
      </c>
      <c r="H6" s="49">
        <v>877954.15</v>
      </c>
      <c r="I6" s="49">
        <v>1265886.69</v>
      </c>
      <c r="J6" s="49">
        <v>80361.25</v>
      </c>
      <c r="K6" s="49">
        <v>5547937.5899999999</v>
      </c>
      <c r="L6" s="49">
        <v>5038934</v>
      </c>
      <c r="M6" s="49">
        <v>17340.03</v>
      </c>
      <c r="N6" s="49">
        <f t="shared" si="0"/>
        <v>67295289.340000004</v>
      </c>
    </row>
    <row r="7" spans="1:14" ht="29.25" customHeight="1" thickBot="1">
      <c r="A7" s="5" t="s">
        <v>10</v>
      </c>
      <c r="B7" s="50">
        <v>7775537.21</v>
      </c>
      <c r="C7" s="55">
        <v>1673094.29</v>
      </c>
      <c r="D7" s="50">
        <v>548923.51</v>
      </c>
      <c r="E7" s="50">
        <v>97405.26</v>
      </c>
      <c r="F7" s="50">
        <v>0</v>
      </c>
      <c r="G7" s="50">
        <v>78260.820000000007</v>
      </c>
      <c r="H7" s="50">
        <v>224009.8</v>
      </c>
      <c r="I7" s="50">
        <v>179608.5</v>
      </c>
      <c r="J7" s="50">
        <v>14923.7</v>
      </c>
      <c r="K7" s="50">
        <v>1510430.24</v>
      </c>
      <c r="L7" s="50">
        <v>792592</v>
      </c>
      <c r="M7" s="50">
        <v>3600.31</v>
      </c>
      <c r="N7" s="50">
        <f t="shared" si="0"/>
        <v>12898385.640000001</v>
      </c>
    </row>
    <row r="8" spans="1:14" ht="29.25" customHeight="1" thickBot="1">
      <c r="A8" s="4" t="s">
        <v>12</v>
      </c>
      <c r="B8" s="49">
        <v>37728414.359999999</v>
      </c>
      <c r="C8" s="54">
        <v>8118177.9500000002</v>
      </c>
      <c r="D8" s="49">
        <v>2417881.39</v>
      </c>
      <c r="E8" s="49">
        <v>472629.22</v>
      </c>
      <c r="F8" s="49">
        <v>0</v>
      </c>
      <c r="G8" s="49">
        <v>379736.7</v>
      </c>
      <c r="H8" s="49">
        <v>843388.78</v>
      </c>
      <c r="I8" s="49">
        <v>1067931.6499999999</v>
      </c>
      <c r="J8" s="49">
        <v>72412.679999999993</v>
      </c>
      <c r="K8" s="49">
        <v>5619046.3600000003</v>
      </c>
      <c r="L8" s="49">
        <v>6757692</v>
      </c>
      <c r="M8" s="49">
        <v>14825.61</v>
      </c>
      <c r="N8" s="49">
        <f t="shared" si="0"/>
        <v>63492136.700000003</v>
      </c>
    </row>
    <row r="9" spans="1:14" ht="29.25" customHeight="1" thickBot="1">
      <c r="A9" s="5" t="s">
        <v>3</v>
      </c>
      <c r="B9" s="50">
        <v>11094806.16</v>
      </c>
      <c r="C9" s="55">
        <v>2387315.0399999996</v>
      </c>
      <c r="D9" s="50">
        <v>840730.36</v>
      </c>
      <c r="E9" s="50">
        <v>138986.22</v>
      </c>
      <c r="F9" s="50">
        <v>0</v>
      </c>
      <c r="G9" s="50">
        <v>111669.28</v>
      </c>
      <c r="H9" s="50">
        <v>276854.88</v>
      </c>
      <c r="I9" s="50">
        <v>296621.03999999998</v>
      </c>
      <c r="J9" s="50">
        <v>21294.42</v>
      </c>
      <c r="K9" s="50">
        <v>2272593.5099999998</v>
      </c>
      <c r="L9" s="50">
        <v>39246</v>
      </c>
      <c r="M9" s="50">
        <v>5337.87</v>
      </c>
      <c r="N9" s="50">
        <f t="shared" si="0"/>
        <v>17485454.779999997</v>
      </c>
    </row>
    <row r="10" spans="1:14" ht="29.25" customHeight="1" thickBot="1">
      <c r="A10" s="4" t="s">
        <v>31</v>
      </c>
      <c r="B10" s="49">
        <v>2521523.69</v>
      </c>
      <c r="C10" s="54">
        <v>542566.61</v>
      </c>
      <c r="D10" s="49">
        <v>181602.35</v>
      </c>
      <c r="E10" s="49">
        <v>31587.49</v>
      </c>
      <c r="F10" s="49">
        <v>0</v>
      </c>
      <c r="G10" s="49">
        <v>25379.15</v>
      </c>
      <c r="H10" s="49">
        <v>65338.19</v>
      </c>
      <c r="I10" s="49">
        <v>65638.649999999994</v>
      </c>
      <c r="J10" s="49">
        <v>4839.6000000000004</v>
      </c>
      <c r="K10" s="49">
        <v>453251.82</v>
      </c>
      <c r="L10" s="49">
        <v>28600</v>
      </c>
      <c r="M10" s="49">
        <v>1901.33</v>
      </c>
      <c r="N10" s="49">
        <f t="shared" si="0"/>
        <v>3922228.88</v>
      </c>
    </row>
    <row r="11" spans="1:14" ht="29.25" customHeight="1" thickBot="1">
      <c r="A11" s="5" t="s">
        <v>4</v>
      </c>
      <c r="B11" s="50">
        <v>9400584.5800000001</v>
      </c>
      <c r="C11" s="55">
        <v>2022762.41</v>
      </c>
      <c r="D11" s="50">
        <v>523570.77</v>
      </c>
      <c r="E11" s="50">
        <v>117762.46</v>
      </c>
      <c r="F11" s="50">
        <v>0</v>
      </c>
      <c r="G11" s="50">
        <v>94616.95</v>
      </c>
      <c r="H11" s="50">
        <v>257981.97</v>
      </c>
      <c r="I11" s="50">
        <v>218467.63999999998</v>
      </c>
      <c r="J11" s="50">
        <v>18042.68</v>
      </c>
      <c r="K11" s="50">
        <v>1639452.55</v>
      </c>
      <c r="L11" s="50">
        <v>148877</v>
      </c>
      <c r="M11" s="50">
        <v>4323.53</v>
      </c>
      <c r="N11" s="50">
        <f t="shared" si="0"/>
        <v>14446442.540000001</v>
      </c>
    </row>
    <row r="12" spans="1:14" ht="29.25" customHeight="1" thickBot="1">
      <c r="A12" s="4" t="s">
        <v>5</v>
      </c>
      <c r="B12" s="49">
        <v>5621649.2699999996</v>
      </c>
      <c r="C12" s="54">
        <v>1209633.3700000001</v>
      </c>
      <c r="D12" s="49">
        <v>312726.40999999997</v>
      </c>
      <c r="E12" s="49">
        <v>70423.199999999997</v>
      </c>
      <c r="F12" s="49">
        <v>0</v>
      </c>
      <c r="G12" s="49">
        <v>56581.93</v>
      </c>
      <c r="H12" s="49">
        <v>165034.97</v>
      </c>
      <c r="I12" s="49">
        <v>116359.94</v>
      </c>
      <c r="J12" s="49">
        <v>10789.71</v>
      </c>
      <c r="K12" s="49">
        <v>1132190.32</v>
      </c>
      <c r="L12" s="49">
        <v>442826</v>
      </c>
      <c r="M12" s="49">
        <v>2766.7</v>
      </c>
      <c r="N12" s="49">
        <f t="shared" si="0"/>
        <v>9140981.8199999984</v>
      </c>
    </row>
    <row r="13" spans="1:14" ht="29.25" customHeight="1" thickBot="1">
      <c r="A13" s="5" t="s">
        <v>6</v>
      </c>
      <c r="B13" s="50">
        <v>7036448.8200000003</v>
      </c>
      <c r="C13" s="55">
        <v>1514061.61</v>
      </c>
      <c r="D13" s="50">
        <v>360538.47</v>
      </c>
      <c r="E13" s="50">
        <v>88146.6</v>
      </c>
      <c r="F13" s="50">
        <v>0</v>
      </c>
      <c r="G13" s="50">
        <v>70821.899999999994</v>
      </c>
      <c r="H13" s="50">
        <v>191994.77</v>
      </c>
      <c r="I13" s="50">
        <v>150639.04999999999</v>
      </c>
      <c r="J13" s="50">
        <v>13505.16</v>
      </c>
      <c r="K13" s="50">
        <v>1508669.41</v>
      </c>
      <c r="L13" s="50">
        <v>30721</v>
      </c>
      <c r="M13" s="50">
        <v>3334.99</v>
      </c>
      <c r="N13" s="50">
        <f t="shared" si="0"/>
        <v>10968881.780000001</v>
      </c>
    </row>
    <row r="14" spans="1:14" ht="29.25" customHeight="1" thickBot="1">
      <c r="A14" s="4" t="s">
        <v>7</v>
      </c>
      <c r="B14" s="49">
        <v>5388056.6699999999</v>
      </c>
      <c r="C14" s="54">
        <v>1159370.29</v>
      </c>
      <c r="D14" s="49">
        <v>77708.36</v>
      </c>
      <c r="E14" s="49">
        <v>67496.95</v>
      </c>
      <c r="F14" s="49">
        <v>0</v>
      </c>
      <c r="G14" s="49">
        <v>54230.82</v>
      </c>
      <c r="H14" s="49">
        <v>172404.02</v>
      </c>
      <c r="I14" s="49">
        <v>31343.02</v>
      </c>
      <c r="J14" s="49">
        <v>10341.370000000001</v>
      </c>
      <c r="K14" s="49">
        <v>1496382.51</v>
      </c>
      <c r="L14" s="49">
        <v>566915</v>
      </c>
      <c r="M14" s="49">
        <v>1475.13</v>
      </c>
      <c r="N14" s="49">
        <f t="shared" si="0"/>
        <v>9025724.1400000006</v>
      </c>
    </row>
    <row r="15" spans="1:14" ht="29.25" customHeight="1" thickBot="1">
      <c r="A15" s="5" t="s">
        <v>32</v>
      </c>
      <c r="B15" s="50">
        <v>2314056.65</v>
      </c>
      <c r="C15" s="55">
        <v>497925.08</v>
      </c>
      <c r="D15" s="50">
        <v>166116.85999999999</v>
      </c>
      <c r="E15" s="50">
        <v>28988.52</v>
      </c>
      <c r="F15" s="50">
        <v>0</v>
      </c>
      <c r="G15" s="50">
        <v>23290.99</v>
      </c>
      <c r="H15" s="50">
        <v>55012.05</v>
      </c>
      <c r="I15" s="50">
        <v>60619.78</v>
      </c>
      <c r="J15" s="50">
        <v>4441.3999999999996</v>
      </c>
      <c r="K15" s="50">
        <v>451572.1</v>
      </c>
      <c r="L15" s="50">
        <v>0</v>
      </c>
      <c r="M15" s="50">
        <v>1842.8</v>
      </c>
      <c r="N15" s="50">
        <f t="shared" si="0"/>
        <v>3603866.2299999995</v>
      </c>
    </row>
    <row r="16" spans="1:14" ht="29.25" customHeight="1" thickBot="1">
      <c r="A16" s="4" t="s">
        <v>8</v>
      </c>
      <c r="B16" s="49">
        <v>4079301.33</v>
      </c>
      <c r="C16" s="54">
        <v>877760.03</v>
      </c>
      <c r="D16" s="49">
        <v>103047.2</v>
      </c>
      <c r="E16" s="49">
        <v>51101.99</v>
      </c>
      <c r="F16" s="49">
        <v>0</v>
      </c>
      <c r="G16" s="49">
        <v>41058.19</v>
      </c>
      <c r="H16" s="49">
        <v>128759.81</v>
      </c>
      <c r="I16" s="49">
        <v>41703.1</v>
      </c>
      <c r="J16" s="49">
        <v>7829.46</v>
      </c>
      <c r="K16" s="49">
        <v>879045.88</v>
      </c>
      <c r="L16" s="49">
        <v>321865</v>
      </c>
      <c r="M16" s="49">
        <v>1629.06</v>
      </c>
      <c r="N16" s="49">
        <f t="shared" si="0"/>
        <v>6533101.0499999998</v>
      </c>
    </row>
    <row r="17" spans="1:34" s="48" customFormat="1" ht="42.75" customHeight="1" thickBot="1">
      <c r="A17" s="46" t="s">
        <v>11</v>
      </c>
      <c r="B17" s="38">
        <f>SUM(B4:B16)</f>
        <v>147006358.07999998</v>
      </c>
      <c r="C17" s="38">
        <f>SUM(C4:C16)</f>
        <v>31631962.149999999</v>
      </c>
      <c r="D17" s="38">
        <f>SUM(D4:D16)</f>
        <v>9070050.3899999987</v>
      </c>
      <c r="E17" s="38">
        <f t="shared" ref="E17:L17" si="1">SUM(E4:E16)</f>
        <v>1841569.5999999999</v>
      </c>
      <c r="F17" s="38">
        <f t="shared" si="1"/>
        <v>0</v>
      </c>
      <c r="G17" s="38">
        <f t="shared" si="1"/>
        <v>1479619.7999999996</v>
      </c>
      <c r="H17" s="38">
        <f t="shared" si="1"/>
        <v>3613693.4400000004</v>
      </c>
      <c r="I17" s="38">
        <f t="shared" si="1"/>
        <v>3776937.3999999994</v>
      </c>
      <c r="J17" s="38">
        <f t="shared" si="1"/>
        <v>282151.40000000002</v>
      </c>
      <c r="K17" s="38">
        <f t="shared" si="1"/>
        <v>24955951.440000005</v>
      </c>
      <c r="L17" s="38">
        <f t="shared" si="1"/>
        <v>17813069</v>
      </c>
      <c r="M17" s="38">
        <f>SUM(M4:M16)</f>
        <v>64508.999999999993</v>
      </c>
      <c r="N17" s="38">
        <f>SUM(N4:N16)</f>
        <v>241535871.70000002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35</v>
      </c>
      <c r="B20" s="60"/>
      <c r="C20" s="60"/>
      <c r="D20" s="9"/>
      <c r="E20" s="10" t="s">
        <v>34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612526492</v>
      </c>
      <c r="F21" s="14" t="s">
        <v>13</v>
      </c>
      <c r="G21" s="28">
        <f>ROUND(E21*0.24,2)</f>
        <v>147006358.08000001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31631962.149999999</v>
      </c>
      <c r="F22" s="14" t="s">
        <v>15</v>
      </c>
      <c r="G22" s="28">
        <f>E22</f>
        <v>31631962.149999999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9070050.3900000006</v>
      </c>
      <c r="F23" s="14" t="s">
        <v>15</v>
      </c>
      <c r="G23" s="28">
        <f>E23</f>
        <v>9070050.3900000006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9207848</v>
      </c>
      <c r="F24" s="14" t="s">
        <v>14</v>
      </c>
      <c r="G24" s="28">
        <f>ROUND(E24*0.2,2)</f>
        <v>1841569.6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7398099</v>
      </c>
      <c r="F26" s="14" t="s">
        <v>14</v>
      </c>
      <c r="G26" s="28">
        <f>ROUND(E26*0.2,2)</f>
        <v>1479619.8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18884687</v>
      </c>
      <c r="F28" s="14" t="s">
        <v>14</v>
      </c>
      <c r="G28" s="28">
        <f>ROUND(E28*0.2,2)</f>
        <v>3776937.4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103983131</v>
      </c>
      <c r="F30" s="14" t="s">
        <v>13</v>
      </c>
      <c r="G30" s="28">
        <f>ROUND(E30*0.24,2)</f>
        <v>24955951.440000001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5601599</v>
      </c>
      <c r="F31" s="14"/>
      <c r="G31" s="28">
        <v>17813069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322545</v>
      </c>
      <c r="F32" s="14" t="s">
        <v>14</v>
      </c>
      <c r="G32" s="28">
        <f>ROUND(E32*0.2,2)</f>
        <v>64509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815094226.53999996</v>
      </c>
      <c r="F33" s="16"/>
      <c r="G33" s="29">
        <f>SUM(G21:G32)</f>
        <v>241535871.70000002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2024-02-29T17:25:15Z</dcterms:modified>
</cp:coreProperties>
</file>