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abril\"/>
    </mc:Choice>
  </mc:AlternateContent>
  <xr:revisionPtr revIDLastSave="0" documentId="13_ncr:1_{AED9ACEE-FCFD-4805-B93D-11A2468F64EA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/>
  <c r="G22" i="34"/>
  <c r="G33" i="34" s="1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<sst xmlns="http://schemas.openxmlformats.org/spreadsheetml/2006/main" count="54" uniqueCount="37">
  <si>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</si>
  <si>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</si>
  <si>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</si>
  <si>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</si>
  <si>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</si>
  <si>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</si>
  <si>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</si>
  <si>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</si>
  <si>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</si>
  <si>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</si>
  <si>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</si>
  <si>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</si>
  <si>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</si>
  <si>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</si>
  <si>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</si>
  <si>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</si>
  <si>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</si>
  <si>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</si>
  <si>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</si>
  <si>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</si>
  <si>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</si>
  <si>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</si>
  <si>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</si>
  <si>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</si>
  <si>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</si>
  <si>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</si>
  <si>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</si>
  <si>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</si>
  <si>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</si>
  <si>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</si>
  <si>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</si>
  <si>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</si>
  <si>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</si>
  <si>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</si>
  <si>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</si>
  <si>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ABRIL 2024</t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</si>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</sst>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General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8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1" fillId="0" borderId="0"/>
    <xf numFmtId="0" fontId="11" fillId="0" borderId="0">
      <alignment wrapText="1"/>
    </xf>
    <xf numFmtId="0" fontId="17" fillId="0" borderId="0"/>
    <xf numFmtId="0" fontId="14" fillId="0" borderId="0"/>
    <xf numFmtId="0" fontId="14" fillId="0" borderId="0"/>
    <xf numFmtId="0" fontId="11" fillId="0" borderId="0">
      <alignment wrapText="1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19" fillId="0" borderId="0"/>
    <xf numFmtId="44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19" fillId="0" borderId="0"/>
    <xf numFmtId="0" fontId="6" fillId="0" borderId="0"/>
    <xf numFmtId="0" fontId="5" fillId="0" borderId="0"/>
    <xf numFmtId="0" fontId="4" fillId="0" borderId="0"/>
    <xf numFmtId="4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4" fillId="10" borderId="0" applyNumberFormat="0" applyBorder="0" applyAlignment="0" applyProtection="0"/>
    <xf numFmtId="0" fontId="45" fillId="22" borderId="6" applyNumberFormat="0" applyAlignment="0" applyProtection="0"/>
    <xf numFmtId="0" fontId="46" fillId="23" borderId="7" applyNumberFormat="0" applyAlignment="0" applyProtection="0"/>
    <xf numFmtId="0" fontId="47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7" borderId="0" applyNumberFormat="0" applyBorder="0" applyAlignment="0" applyProtection="0"/>
    <xf numFmtId="0" fontId="49" fillId="13" borderId="6" applyNumberFormat="0" applyAlignment="0" applyProtection="0"/>
    <xf numFmtId="0" fontId="50" fillId="9" borderId="0" applyNumberFormat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1" fillId="28" borderId="0" applyNumberFormat="0" applyBorder="0" applyAlignment="0" applyProtection="0"/>
    <xf numFmtId="0" fontId="11" fillId="29" borderId="9" applyNumberFormat="0" applyFont="0" applyAlignment="0" applyProtection="0"/>
    <xf numFmtId="9" fontId="11" fillId="0" borderId="0" applyFont="0" applyFill="0" applyBorder="0" applyAlignment="0" applyProtection="0"/>
    <xf numFmtId="0" fontId="52" fillId="22" borderId="10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48" fillId="0" borderId="13" applyNumberFormat="0" applyFill="0" applyAlignment="0" applyProtection="0"/>
    <xf numFmtId="0" fontId="58" fillId="0" borderId="14" applyNumberFormat="0" applyFill="0" applyAlignment="0" applyProtection="0"/>
    <xf numFmtId="169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0" fontId="6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5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1" fillId="2" borderId="0" xfId="47" applyFont="1" applyFill="1"/>
    <xf numFmtId="0" fontId="21" fillId="0" borderId="0" xfId="47" applyFont="1"/>
    <xf numFmtId="0" fontId="24" fillId="2" borderId="0" xfId="47" applyFont="1" applyFill="1"/>
    <xf numFmtId="0" fontId="25" fillId="2" borderId="2" xfId="1" applyFont="1" applyFill="1" applyBorder="1" applyAlignment="1">
      <alignment horizontal="left" vertical="center" indent="1"/>
    </xf>
    <xf numFmtId="0" fontId="25" fillId="3" borderId="2" xfId="1" applyFont="1" applyFill="1" applyBorder="1" applyAlignment="1">
      <alignment horizontal="left" vertical="center" indent="1"/>
    </xf>
    <xf numFmtId="0" fontId="29" fillId="0" borderId="0" xfId="47" applyFont="1"/>
    <xf numFmtId="0" fontId="29" fillId="2" borderId="0" xfId="47" applyFont="1" applyFill="1" applyBorder="1"/>
    <xf numFmtId="0" fontId="29" fillId="2" borderId="0" xfId="47" applyFont="1" applyFill="1"/>
    <xf numFmtId="0" fontId="31" fillId="2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47" applyFont="1" applyFill="1" applyBorder="1"/>
    <xf numFmtId="0" fontId="32" fillId="2" borderId="0" xfId="47" applyFont="1" applyFill="1"/>
    <xf numFmtId="9" fontId="22" fillId="2" borderId="0" xfId="3" applyFont="1" applyFill="1" applyBorder="1" applyAlignment="1">
      <alignment horizontal="center" vertical="center"/>
    </xf>
    <xf numFmtId="0" fontId="30" fillId="2" borderId="0" xfId="1" applyFont="1" applyFill="1" applyBorder="1" applyAlignment="1" applyProtection="1">
      <alignment horizontal="center" vertical="center" wrapText="1"/>
    </xf>
    <xf numFmtId="165" fontId="23" fillId="2" borderId="0" xfId="8" applyNumberFormat="1" applyFont="1" applyFill="1" applyBorder="1" applyAlignment="1">
      <alignment vertical="center"/>
    </xf>
    <xf numFmtId="0" fontId="21" fillId="2" borderId="0" xfId="47" applyFont="1" applyFill="1" applyBorder="1"/>
    <xf numFmtId="166" fontId="29" fillId="2" borderId="0" xfId="25" applyNumberFormat="1" applyFont="1" applyFill="1" applyBorder="1"/>
    <xf numFmtId="166" fontId="24" fillId="2" borderId="0" xfId="25" applyNumberFormat="1" applyFont="1" applyFill="1" applyBorder="1"/>
    <xf numFmtId="166" fontId="35" fillId="2" borderId="0" xfId="25" applyNumberFormat="1" applyFont="1" applyFill="1" applyBorder="1"/>
    <xf numFmtId="166" fontId="29" fillId="2" borderId="0" xfId="25" applyNumberFormat="1" applyFont="1" applyFill="1"/>
    <xf numFmtId="166" fontId="36" fillId="2" borderId="0" xfId="25" applyNumberFormat="1" applyFont="1" applyFill="1" applyBorder="1"/>
    <xf numFmtId="43" fontId="24" fillId="2" borderId="0" xfId="25" applyFont="1" applyFill="1" applyBorder="1"/>
    <xf numFmtId="43" fontId="24" fillId="2" borderId="0" xfId="25" applyFont="1" applyFill="1"/>
    <xf numFmtId="0" fontId="37" fillId="2" borderId="0" xfId="47" applyFont="1" applyFill="1"/>
    <xf numFmtId="167" fontId="29" fillId="2" borderId="0" xfId="47" applyNumberFormat="1" applyFont="1" applyFill="1" applyBorder="1"/>
    <xf numFmtId="9" fontId="26" fillId="6" borderId="2" xfId="1" applyNumberFormat="1" applyFont="1" applyFill="1" applyBorder="1" applyAlignment="1">
      <alignment horizontal="center" vertical="center" wrapText="1"/>
    </xf>
    <xf numFmtId="168" fontId="39" fillId="2" borderId="0" xfId="60" applyNumberFormat="1" applyFont="1" applyFill="1" applyBorder="1" applyAlignment="1">
      <alignment vertical="center"/>
    </xf>
    <xf numFmtId="168" fontId="31" fillId="2" borderId="1" xfId="60" applyNumberFormat="1" applyFont="1" applyFill="1" applyBorder="1" applyAlignment="1">
      <alignment vertical="center"/>
    </xf>
    <xf numFmtId="168" fontId="39" fillId="2" borderId="0" xfId="60" applyNumberFormat="1" applyFont="1" applyFill="1" applyBorder="1" applyAlignment="1">
      <alignment horizontal="right" vertical="center"/>
    </xf>
    <xf numFmtId="0" fontId="32" fillId="0" borderId="0" xfId="47" applyFont="1"/>
    <xf numFmtId="168" fontId="29" fillId="2" borderId="0" xfId="47" applyNumberFormat="1" applyFont="1" applyFill="1" applyBorder="1"/>
    <xf numFmtId="3" fontId="32" fillId="2" borderId="0" xfId="47" applyNumberFormat="1" applyFont="1" applyFill="1" applyBorder="1"/>
    <xf numFmtId="44" fontId="32" fillId="2" borderId="0" xfId="47" applyNumberFormat="1" applyFont="1" applyFill="1"/>
    <xf numFmtId="44" fontId="29" fillId="2" borderId="0" xfId="47" applyNumberFormat="1" applyFont="1" applyFill="1" applyBorder="1"/>
    <xf numFmtId="0" fontId="33" fillId="2" borderId="0" xfId="1" applyFont="1" applyFill="1" applyBorder="1" applyAlignment="1" applyProtection="1">
      <alignment horizontal="left" vertical="center" wrapText="1"/>
    </xf>
    <xf numFmtId="0" fontId="28" fillId="2" borderId="0" xfId="1" applyFont="1" applyFill="1" applyBorder="1" applyAlignment="1" applyProtection="1">
      <alignment horizontal="left" vertical="center" wrapText="1"/>
    </xf>
    <xf numFmtId="3" fontId="31" fillId="5" borderId="2" xfId="25" applyNumberFormat="1" applyFont="1" applyFill="1" applyBorder="1" applyAlignment="1">
      <alignment horizontal="center" vertical="center"/>
    </xf>
    <xf numFmtId="43" fontId="32" fillId="2" borderId="0" xfId="25" applyFont="1" applyFill="1"/>
    <xf numFmtId="43" fontId="32" fillId="2" borderId="0" xfId="25" applyFont="1" applyFill="1" applyBorder="1"/>
    <xf numFmtId="43" fontId="29" fillId="2" borderId="0" xfId="25" applyFont="1" applyFill="1" applyBorder="1"/>
    <xf numFmtId="43" fontId="21" fillId="2" borderId="0" xfId="25" applyFont="1" applyFill="1" applyBorder="1"/>
    <xf numFmtId="43" fontId="36" fillId="2" borderId="0" xfId="25" applyFont="1" applyFill="1" applyBorder="1"/>
    <xf numFmtId="43" fontId="21" fillId="2" borderId="0" xfId="25" applyFont="1" applyFill="1"/>
    <xf numFmtId="4" fontId="32" fillId="2" borderId="0" xfId="47" applyNumberFormat="1" applyFont="1" applyFill="1"/>
    <xf numFmtId="3" fontId="25" fillId="5" borderId="2" xfId="1" applyNumberFormat="1" applyFont="1" applyFill="1" applyBorder="1" applyAlignment="1">
      <alignment horizontal="center" vertical="center"/>
    </xf>
    <xf numFmtId="3" fontId="27" fillId="2" borderId="0" xfId="47" applyNumberFormat="1" applyFont="1" applyFill="1"/>
    <xf numFmtId="3" fontId="27" fillId="0" borderId="0" xfId="47" applyNumberFormat="1" applyFont="1"/>
    <xf numFmtId="3" fontId="39" fillId="2" borderId="2" xfId="25" applyNumberFormat="1" applyFont="1" applyFill="1" applyBorder="1" applyAlignment="1">
      <alignment horizontal="center" vertical="center"/>
    </xf>
    <xf numFmtId="3" fontId="39" fillId="3" borderId="2" xfId="25" applyNumberFormat="1" applyFont="1" applyFill="1" applyBorder="1" applyAlignment="1">
      <alignment horizontal="center" vertical="center"/>
    </xf>
    <xf numFmtId="3" fontId="31" fillId="2" borderId="0" xfId="25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horizontal="left" vertical="center"/>
    </xf>
    <xf numFmtId="43" fontId="40" fillId="2" borderId="0" xfId="25" applyFont="1" applyFill="1" applyBorder="1"/>
    <xf numFmtId="4" fontId="39" fillId="2" borderId="2" xfId="25" applyNumberFormat="1" applyFont="1" applyFill="1" applyBorder="1" applyAlignment="1">
      <alignment horizontal="center" vertical="center"/>
    </xf>
    <xf numFmtId="4" fontId="39" fillId="3" borderId="2" xfId="25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left" vertical="center" wrapText="1"/>
    </xf>
    <xf numFmtId="0" fontId="34" fillId="2" borderId="0" xfId="1" applyFont="1" applyFill="1" applyBorder="1" applyAlignment="1" applyProtection="1">
      <alignment horizontal="center" vertical="center" wrapText="1"/>
    </xf>
    <xf numFmtId="0" fontId="33" fillId="2" borderId="0" xfId="1" applyFont="1" applyFill="1" applyBorder="1" applyAlignment="1" applyProtection="1">
      <alignment horizontal="left" vertical="center" wrapText="1"/>
    </xf>
    <xf numFmtId="49" fontId="31" fillId="4" borderId="0" xfId="1" quotePrefix="1" applyNumberFormat="1" applyFont="1" applyFill="1" applyBorder="1" applyAlignment="1">
      <alignment horizontal="center" vertical="center"/>
    </xf>
    <xf numFmtId="49" fontId="31" fillId="4" borderId="0" xfId="1" applyNumberFormat="1" applyFont="1" applyFill="1" applyBorder="1" applyAlignment="1">
      <alignment horizontal="center" vertical="center"/>
    </xf>
    <xf numFmtId="0" fontId="20" fillId="2" borderId="3" xfId="47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43" fontId="26" fillId="6" borderId="2" xfId="25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/>
    </xf>
  </cellXfs>
  <cellStyles count="34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2 2 2" xfId="323" xr:uid="{24828F07-C3D6-4156-BA03-5C6AC599C1D9}"/>
    <cellStyle name="Millares [0] 2 2 2 3" xfId="299" xr:uid="{C8CD0AD6-B489-4E78-8544-C7B16E241BF2}"/>
    <cellStyle name="Millares [0] 2 2 3" xfId="201" xr:uid="{C01195F0-7CFB-4643-AAE2-AE1A77D36BFA}"/>
    <cellStyle name="Millares [0] 2 2 3 2" xfId="311" xr:uid="{C01195F0-7CFB-4643-AAE2-AE1A77D36BFA}"/>
    <cellStyle name="Millares [0] 2 2 4" xfId="177" xr:uid="{00000000-0005-0000-0000-000026000000}"/>
    <cellStyle name="Millares [0] 2 2 4 2" xfId="287" xr:uid="{00000000-0005-0000-0000-000026000000}"/>
    <cellStyle name="Millares [0] 2 2 5" xfId="346" xr:uid="{00000000-0005-0000-0000-000024000000}"/>
    <cellStyle name="Millares [0] 2 2 6" xfId="266" xr:uid="{00000000-0005-0000-0000-000025000000}"/>
    <cellStyle name="Millares [0] 2 3" xfId="184" xr:uid="{725CFA43-0D73-4EAC-92A3-9958E26D78B5}"/>
    <cellStyle name="Millares [0] 2 3 2" xfId="208" xr:uid="{374E9069-FBD0-42A5-93A7-CF7DF7EE6ACA}"/>
    <cellStyle name="Millares [0] 2 3 2 2" xfId="318" xr:uid="{374E9069-FBD0-42A5-93A7-CF7DF7EE6ACA}"/>
    <cellStyle name="Millares [0] 2 3 3" xfId="294" xr:uid="{725CFA43-0D73-4EAC-92A3-9958E26D78B5}"/>
    <cellStyle name="Millares [0] 2 4" xfId="196" xr:uid="{2A5C9F6C-62EA-4E53-B778-A41350078D66}"/>
    <cellStyle name="Millares [0] 2 4 2" xfId="306" xr:uid="{2A5C9F6C-62EA-4E53-B778-A41350078D66}"/>
    <cellStyle name="Millares [0] 2 5" xfId="170" xr:uid="{00000000-0005-0000-0000-000025000000}"/>
    <cellStyle name="Millares [0] 2 5 2" xfId="280" xr:uid="{00000000-0005-0000-0000-000025000000}"/>
    <cellStyle name="Millares [0] 2 6" xfId="339" xr:uid="{00000000-0005-0000-0000-000023000000}"/>
    <cellStyle name="Millares [0] 2 7" xfId="259" xr:uid="{00000000-0005-0000-0000-000024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2 2 2" xfId="315" xr:uid="{6A872C7D-604A-4EB4-8798-C36150C0FE38}"/>
    <cellStyle name="Millares [0] 3 2 3" xfId="291" xr:uid="{7D1557F3-D954-40D3-8B64-8FC505534C89}"/>
    <cellStyle name="Millares [0] 3 3" xfId="193" xr:uid="{34A57715-C090-4994-A747-868040303C70}"/>
    <cellStyle name="Millares [0] 3 3 2" xfId="303" xr:uid="{34A57715-C090-4994-A747-868040303C70}"/>
    <cellStyle name="Millares [0] 3 4" xfId="166" xr:uid="{00000000-0005-0000-0000-000027000000}"/>
    <cellStyle name="Millares [0] 3 4 2" xfId="276" xr:uid="{00000000-0005-0000-0000-000027000000}"/>
    <cellStyle name="Millares [0] 3 5" xfId="335" xr:uid="{00000000-0005-0000-0000-000025000000}"/>
    <cellStyle name="Millares [0] 3 6" xfId="253" xr:uid="{00000000-0005-0000-0000-000026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2 2 2" xfId="320" xr:uid="{C56D82CE-091A-4A73-9D6F-ED6C7AA19476}"/>
    <cellStyle name="Millares [0] 4 2 3" xfId="296" xr:uid="{CC282074-3704-40D8-BF9B-0E9B004BC986}"/>
    <cellStyle name="Millares [0] 4 3" xfId="198" xr:uid="{0D2E5AAB-76DE-421D-89DA-80A2FC04AA82}"/>
    <cellStyle name="Millares [0] 4 3 2" xfId="308" xr:uid="{0D2E5AAB-76DE-421D-89DA-80A2FC04AA82}"/>
    <cellStyle name="Millares [0] 4 4" xfId="174" xr:uid="{00000000-0005-0000-0000-000028000000}"/>
    <cellStyle name="Millares [0] 4 4 2" xfId="284" xr:uid="{00000000-0005-0000-0000-000028000000}"/>
    <cellStyle name="Millares [0] 4 5" xfId="343" xr:uid="{00000000-0005-0000-0000-000026000000}"/>
    <cellStyle name="Millares [0] 4 6" xfId="263" xr:uid="{00000000-0005-0000-0000-000027000000}"/>
    <cellStyle name="Millares 10" xfId="159" xr:uid="{00000000-0005-0000-0000-000028000000}"/>
    <cellStyle name="Millares 10 2" xfId="26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2 2" xfId="324" xr:uid="{1533F389-89D6-4A08-BE9C-E0BA645200A3}"/>
    <cellStyle name="Millares 11 2 3" xfId="190" xr:uid="{3CA0A6E4-A867-4EF2-AAFA-E14437602E98}"/>
    <cellStyle name="Millares 11 2 3 2" xfId="300" xr:uid="{3CA0A6E4-A867-4EF2-AAFA-E14437602E98}"/>
    <cellStyle name="Millares 11 2 4" xfId="267" xr:uid="{00000000-0005-0000-0000-00002A000000}"/>
    <cellStyle name="Millares 11 3" xfId="202" xr:uid="{C51674F3-750B-482F-8A58-D9C2EF4CFB11}"/>
    <cellStyle name="Millares 11 3 2" xfId="312" xr:uid="{C51674F3-750B-482F-8A58-D9C2EF4CFB11}"/>
    <cellStyle name="Millares 11 4" xfId="178" xr:uid="{00000000-0005-0000-0000-000029000000}"/>
    <cellStyle name="Millares 11 4 2" xfId="288" xr:uid="{00000000-0005-0000-0000-000029000000}"/>
    <cellStyle name="Millares 11 5" xfId="347" xr:uid="{00000000-0005-0000-0000-000027000000}"/>
    <cellStyle name="Millares 11 6" xfId="247" xr:uid="{00000000-0005-0000-0000-000029000000}"/>
    <cellStyle name="Millares 12" xfId="158" xr:uid="{00000000-0005-0000-0000-00002B000000}"/>
    <cellStyle name="Millares 12 2" xfId="268" xr:uid="{00000000-0005-0000-0000-00002B000000}"/>
    <cellStyle name="Millares 13" xfId="160" xr:uid="{00000000-0005-0000-0000-00002C000000}"/>
    <cellStyle name="Millares 13 2" xfId="270" xr:uid="{00000000-0005-0000-0000-00002C000000}"/>
    <cellStyle name="Millares 14" xfId="162" xr:uid="{00000000-0005-0000-0000-0000A4000000}"/>
    <cellStyle name="Millares 14 2" xfId="272" xr:uid="{00000000-0005-0000-0000-0000A4000000}"/>
    <cellStyle name="Millares 15" xfId="167" xr:uid="{00000000-0005-0000-0000-0000D8000000}"/>
    <cellStyle name="Millares 15 2" xfId="277" xr:uid="{00000000-0005-0000-0000-0000D8000000}"/>
    <cellStyle name="Millares 16" xfId="164" xr:uid="{00000000-0005-0000-0000-0000D9000000}"/>
    <cellStyle name="Millares 16 2" xfId="274" xr:uid="{00000000-0005-0000-0000-0000D9000000}"/>
    <cellStyle name="Millares 17" xfId="215" xr:uid="{00000000-0005-0000-0000-0000DA000000}"/>
    <cellStyle name="Millares 17 2" xfId="325" xr:uid="{00000000-0005-0000-0000-0000DA000000}"/>
    <cellStyle name="Millares 18" xfId="216" xr:uid="{00000000-0005-0000-0000-0000DB000000}"/>
    <cellStyle name="Millares 18 2" xfId="326" xr:uid="{00000000-0005-0000-0000-0000DB000000}"/>
    <cellStyle name="Millares 19" xfId="217" xr:uid="{00000000-0005-0000-0000-0000DC000000}"/>
    <cellStyle name="Millares 19 2" xfId="32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2 2" xfId="322" xr:uid="{C9EE3664-3C7E-43E7-A851-822E91CE42B5}"/>
    <cellStyle name="Millares 2 2 2 3" xfId="188" xr:uid="{4CD69696-3C45-40D2-9CF6-2E15CF2EF119}"/>
    <cellStyle name="Millares 2 2 2 3 2" xfId="298" xr:uid="{4CD69696-3C45-40D2-9CF6-2E15CF2EF119}"/>
    <cellStyle name="Millares 2 2 2 4" xfId="155" xr:uid="{00000000-0005-0000-0000-00002F000000}"/>
    <cellStyle name="Millares 2 2 2 5" xfId="265" xr:uid="{00000000-0005-0000-0000-00002F000000}"/>
    <cellStyle name="Millares 2 2 3" xfId="200" xr:uid="{8A02E654-31B7-4600-B4AA-43DAAA3D094C}"/>
    <cellStyle name="Millares 2 2 3 2" xfId="310" xr:uid="{8A02E654-31B7-4600-B4AA-43DAAA3D094C}"/>
    <cellStyle name="Millares 2 2 4" xfId="176" xr:uid="{00000000-0005-0000-0000-00002B000000}"/>
    <cellStyle name="Millares 2 2 4 2" xfId="286" xr:uid="{00000000-0005-0000-0000-00002B000000}"/>
    <cellStyle name="Millares 2 2 5" xfId="81" xr:uid="{00000000-0005-0000-0000-00002E000000}"/>
    <cellStyle name="Millares 2 2 5 2" xfId="345" xr:uid="{00000000-0005-0000-0000-000029000000}"/>
    <cellStyle name="Millares 2 2 6" xfId="23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2 2" xfId="317" xr:uid="{1DEE8BF7-DB94-4B06-A69F-A15810CC6ADD}"/>
    <cellStyle name="Millares 2 3 3" xfId="183" xr:uid="{CDC9F848-716D-47DA-BFD3-DB8E469ACC7D}"/>
    <cellStyle name="Millares 2 3 3 2" xfId="293" xr:uid="{CDC9F848-716D-47DA-BFD3-DB8E469ACC7D}"/>
    <cellStyle name="Millares 2 3 4" xfId="148" xr:uid="{00000000-0005-0000-0000-000030000000}"/>
    <cellStyle name="Millares 2 3 5" xfId="258" xr:uid="{00000000-0005-0000-0000-000030000000}"/>
    <cellStyle name="Millares 2 4" xfId="195" xr:uid="{86755D9D-9C05-4056-8C98-2BAC6C938FEC}"/>
    <cellStyle name="Millares 2 4 2" xfId="305" xr:uid="{86755D9D-9C05-4056-8C98-2BAC6C938FEC}"/>
    <cellStyle name="Millares 2 5" xfId="169" xr:uid="{00000000-0005-0000-0000-00002A000000}"/>
    <cellStyle name="Millares 2 5 2" xfId="279" xr:uid="{00000000-0005-0000-0000-00002A000000}"/>
    <cellStyle name="Millares 2 6" xfId="75" xr:uid="{00000000-0005-0000-0000-00002D000000}"/>
    <cellStyle name="Millares 2 6 2" xfId="338" xr:uid="{00000000-0005-0000-0000-000028000000}"/>
    <cellStyle name="Millares 2 7" xfId="220" xr:uid="{00000000-0005-0000-0000-00002D000000}"/>
    <cellStyle name="Millares 20" xfId="73" xr:uid="{00000000-0005-0000-0000-000096000000}"/>
    <cellStyle name="Millares 20 2" xfId="328" xr:uid="{00000000-0005-0000-0000-0000DC000000}"/>
    <cellStyle name="Millares 21" xfId="80" xr:uid="{00000000-0005-0000-0000-000005010000}"/>
    <cellStyle name="Millares 21 2" xfId="330" xr:uid="{00000000-0005-0000-0000-0000DE000000}"/>
    <cellStyle name="Millares 22" xfId="336" xr:uid="{00000000-0005-0000-0000-0000EF000000}"/>
    <cellStyle name="Millares 23" xfId="218" xr:uid="{00000000-0005-0000-0000-000006010000}"/>
    <cellStyle name="Millares 24" xfId="240" xr:uid="{00000000-0005-0000-0000-000087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2 2 2" xfId="321" xr:uid="{0F74DF37-8AE4-40ED-BC37-9FCC558A5BA4}"/>
    <cellStyle name="Millares 3 2 2 3" xfId="297" xr:uid="{B7AD451E-C8C7-4FFE-80B1-B1C05A06787D}"/>
    <cellStyle name="Millares 3 2 3" xfId="199" xr:uid="{2209B015-E91F-454C-B9E5-FE43BAAB7929}"/>
    <cellStyle name="Millares 3 2 3 2" xfId="309" xr:uid="{2209B015-E91F-454C-B9E5-FE43BAAB7929}"/>
    <cellStyle name="Millares 3 2 4" xfId="175" xr:uid="{00000000-0005-0000-0000-00002D000000}"/>
    <cellStyle name="Millares 3 2 4 2" xfId="285" xr:uid="{00000000-0005-0000-0000-00002D000000}"/>
    <cellStyle name="Millares 3 2 5" xfId="154" xr:uid="{00000000-0005-0000-0000-000032000000}"/>
    <cellStyle name="Millares 3 2 5 2" xfId="344" xr:uid="{00000000-0005-0000-0000-00002B000000}"/>
    <cellStyle name="Millares 3 2 6" xfId="26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2 2" xfId="316" xr:uid="{B0164C55-7AEE-45C1-8BF0-CC0C49E0C77B}"/>
    <cellStyle name="Millares 3 3 3" xfId="182" xr:uid="{295CB8DD-45D9-4F30-BAC3-DA75F0003EEA}"/>
    <cellStyle name="Millares 3 3 3 2" xfId="292" xr:uid="{295CB8DD-45D9-4F30-BAC3-DA75F0003EEA}"/>
    <cellStyle name="Millares 3 3 4" xfId="147" xr:uid="{00000000-0005-0000-0000-000033000000}"/>
    <cellStyle name="Millares 3 3 5" xfId="257" xr:uid="{00000000-0005-0000-0000-000033000000}"/>
    <cellStyle name="Millares 3 4" xfId="194" xr:uid="{92F13CB9-76ED-4AB9-9621-FDEA768E3132}"/>
    <cellStyle name="Millares 3 4 2" xfId="304" xr:uid="{92F13CB9-76ED-4AB9-9621-FDEA768E3132}"/>
    <cellStyle name="Millares 3 5" xfId="168" xr:uid="{00000000-0005-0000-0000-00002C000000}"/>
    <cellStyle name="Millares 3 5 2" xfId="278" xr:uid="{00000000-0005-0000-0000-00002C000000}"/>
    <cellStyle name="Millares 3 6" xfId="82" xr:uid="{00000000-0005-0000-0000-000031000000}"/>
    <cellStyle name="Millares 3 6 2" xfId="337" xr:uid="{00000000-0005-0000-0000-00002A000000}"/>
    <cellStyle name="Millares 3 7" xfId="23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2 2" xfId="314" xr:uid="{83FD41A8-25E9-431C-9044-530237E41177}"/>
    <cellStyle name="Millares 4 2 3" xfId="180" xr:uid="{AB4FA799-0B31-4A7C-BD00-FE519F9D8BE1}"/>
    <cellStyle name="Millares 4 2 3 2" xfId="290" xr:uid="{AB4FA799-0B31-4A7C-BD00-FE519F9D8BE1}"/>
    <cellStyle name="Millares 4 2 4" xfId="133" xr:uid="{00000000-0005-0000-0000-000035000000}"/>
    <cellStyle name="Millares 4 2 5" xfId="252" xr:uid="{00000000-0005-0000-0000-000035000000}"/>
    <cellStyle name="Millares 4 2 6" xfId="228" xr:uid="{00000000-0005-0000-0000-000004000000}"/>
    <cellStyle name="Millares 4 3" xfId="192" xr:uid="{6384495F-1EBF-4D79-BD0B-A5860F46EFE3}"/>
    <cellStyle name="Millares 4 3 2" xfId="302" xr:uid="{6384495F-1EBF-4D79-BD0B-A5860F46EFE3}"/>
    <cellStyle name="Millares 4 4" xfId="165" xr:uid="{00000000-0005-0000-0000-00002E000000}"/>
    <cellStyle name="Millares 4 4 2" xfId="275" xr:uid="{00000000-0005-0000-0000-00002E000000}"/>
    <cellStyle name="Millares 4 5" xfId="83" xr:uid="{00000000-0005-0000-0000-000034000000}"/>
    <cellStyle name="Millares 4 5 2" xfId="334" xr:uid="{00000000-0005-0000-0000-00002C000000}"/>
    <cellStyle name="Millares 4 6" xfId="233" xr:uid="{00000000-0005-0000-0000-000034000000}"/>
    <cellStyle name="Millares 4 7" xfId="241" xr:uid="{00000000-0005-0000-0000-000003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2 2" xfId="319" xr:uid="{CFDAD074-0B6C-4E1F-AF73-3315CB76018B}"/>
    <cellStyle name="Millares 5 2 3" xfId="185" xr:uid="{38C44880-0A27-402A-868F-FC894402FE04}"/>
    <cellStyle name="Millares 5 2 3 2" xfId="295" xr:uid="{38C44880-0A27-402A-868F-FC894402FE04}"/>
    <cellStyle name="Millares 5 2 4" xfId="262" xr:uid="{00000000-0005-0000-0000-000037000000}"/>
    <cellStyle name="Millares 5 3" xfId="197" xr:uid="{2F85656A-00DB-4DAA-9CF4-6D9CB2742CD7}"/>
    <cellStyle name="Millares 5 3 2" xfId="307" xr:uid="{2F85656A-00DB-4DAA-9CF4-6D9CB2742CD7}"/>
    <cellStyle name="Millares 5 4" xfId="173" xr:uid="{00000000-0005-0000-0000-00002F000000}"/>
    <cellStyle name="Millares 5 4 2" xfId="283" xr:uid="{00000000-0005-0000-0000-00002F000000}"/>
    <cellStyle name="Millares 5 5" xfId="91" xr:uid="{00000000-0005-0000-0000-000036000000}"/>
    <cellStyle name="Millares 5 5 2" xfId="342" xr:uid="{00000000-0005-0000-0000-00002D000000}"/>
    <cellStyle name="Millares 5 6" xfId="242" xr:uid="{00000000-0005-0000-0000-000036000000}"/>
    <cellStyle name="Millares 6" xfId="51" xr:uid="{00000000-0005-0000-0000-00000E000000}"/>
    <cellStyle name="Millares 6 2" xfId="203" xr:uid="{D516B2C4-2E09-482B-A179-0C3C5DB74DAF}"/>
    <cellStyle name="Millares 6 2 2" xfId="313" xr:uid="{D516B2C4-2E09-482B-A179-0C3C5DB74DAF}"/>
    <cellStyle name="Millares 6 3" xfId="179" xr:uid="{D8AC2A29-61A4-4B9A-8CF6-910845493FC5}"/>
    <cellStyle name="Millares 6 3 2" xfId="289" xr:uid="{D8AC2A29-61A4-4B9A-8CF6-910845493FC5}"/>
    <cellStyle name="Millares 6 4" xfId="94" xr:uid="{00000000-0005-0000-0000-000038000000}"/>
    <cellStyle name="Millares 6 4 2" xfId="332" xr:uid="{00000000-0005-0000-0000-00002E000000}"/>
    <cellStyle name="Millares 6 5" xfId="244" xr:uid="{00000000-0005-0000-0000-000038000000}"/>
    <cellStyle name="Millares 7" xfId="61" xr:uid="{00000000-0005-0000-0000-00000F000000}"/>
    <cellStyle name="Millares 7 2" xfId="191" xr:uid="{3481FD1C-EAF0-4398-AA20-62D7CBA688A6}"/>
    <cellStyle name="Millares 7 2 2" xfId="301" xr:uid="{3481FD1C-EAF0-4398-AA20-62D7CBA688A6}"/>
    <cellStyle name="Millares 7 3" xfId="96" xr:uid="{00000000-0005-0000-0000-000039000000}"/>
    <cellStyle name="Millares 7 4" xfId="246" xr:uid="{00000000-0005-0000-0000-000039000000}"/>
    <cellStyle name="Millares 8" xfId="99" xr:uid="{00000000-0005-0000-0000-00003A000000}"/>
    <cellStyle name="Millares 8 2" xfId="249" xr:uid="{00000000-0005-0000-0000-00003A000000}"/>
    <cellStyle name="Millares 9" xfId="101" xr:uid="{00000000-0005-0000-0000-00003B000000}"/>
    <cellStyle name="Millares 9 2" xfId="25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2 4" xfId="222" xr:uid="{00000000-0005-0000-0000-00003E000000}"/>
    <cellStyle name="Moneda 2 2 5" xfId="226" xr:uid="{00000000-0005-0000-0000-000006000000}"/>
    <cellStyle name="Moneda 2 3" xfId="69" xr:uid="{00000000-0005-0000-0000-000014000000}"/>
    <cellStyle name="Moneda 2 4" xfId="76" xr:uid="{00000000-0005-0000-0000-00003D000000}"/>
    <cellStyle name="Moneda 2 5" xfId="221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3 4" xfId="223" xr:uid="{00000000-0005-0000-0000-00003F000000}"/>
    <cellStyle name="Moneda 4" xfId="54" xr:uid="{00000000-0005-0000-0000-000017000000}"/>
    <cellStyle name="Moneda 4 2" xfId="93" xr:uid="{00000000-0005-0000-0000-000040000000}"/>
    <cellStyle name="Moneda 4 3" xfId="243" xr:uid="{00000000-0005-0000-0000-000040000000}"/>
    <cellStyle name="Moneda 5" xfId="95" xr:uid="{00000000-0005-0000-0000-000041000000}"/>
    <cellStyle name="Moneda 5 2" xfId="245" xr:uid="{00000000-0005-0000-0000-000041000000}"/>
    <cellStyle name="Moneda 6" xfId="74" xr:uid="{00000000-0005-0000-0000-0000E4000000}"/>
    <cellStyle name="Moneda 6 2" xfId="329" xr:uid="{00000000-0005-0000-0000-0000DD000000}"/>
    <cellStyle name="Moneda 7" xfId="219" xr:uid="{00000000-0005-0000-0000-00006301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1 3" xfId="23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4 3" xfId="248" xr:uid="{00000000-0005-0000-0000-000048000000}"/>
    <cellStyle name="Normal 15" xfId="57" xr:uid="{00000000-0005-0000-0000-00001F000000}"/>
    <cellStyle name="Normal 15 2" xfId="161" xr:uid="{00000000-0005-0000-0000-0000D4000000}"/>
    <cellStyle name="Normal 15 3" xfId="27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3 2" xfId="260" xr:uid="{00000000-0005-0000-0000-00004D000000}"/>
    <cellStyle name="Normal 2 2 4" xfId="171" xr:uid="{00000000-0005-0000-0000-000033000000}"/>
    <cellStyle name="Normal 2 2 4 2" xfId="281" xr:uid="{00000000-0005-0000-0000-000033000000}"/>
    <cellStyle name="Normal 2 2 5" xfId="340" xr:uid="{00000000-0005-0000-0000-000033000000}"/>
    <cellStyle name="Normal 2 2 6" xfId="239" xr:uid="{00000000-0005-0000-0000-00000B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 8" xfId="256" xr:uid="{00000000-0005-0000-0000-00000A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2 2" xfId="229" xr:uid="{00000000-0005-0000-0000-00000D000000}"/>
    <cellStyle name="Normal 3 3" xfId="36" xr:uid="{00000000-0005-0000-0000-00002D000000}"/>
    <cellStyle name="Normal 3 4" xfId="66" xr:uid="{00000000-0005-0000-0000-00002E000000}"/>
    <cellStyle name="Normal 3 5" xfId="254" xr:uid="{00000000-0005-0000-0000-00000C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4 2 2" xfId="225" xr:uid="{00000000-0005-0000-0000-00000F000000}"/>
    <cellStyle name="Normal 5" xfId="24" xr:uid="{00000000-0005-0000-0000-000032000000}"/>
    <cellStyle name="Normal 5 2" xfId="79" xr:uid="{00000000-0005-0000-0000-000057000000}"/>
    <cellStyle name="Normal 5 2 2" xfId="331" xr:uid="{00000000-0005-0000-0000-000036000000}"/>
    <cellStyle name="Normal 5 3" xfId="224" xr:uid="{00000000-0005-0000-0000-000057000000}"/>
    <cellStyle name="Normal 5 4" xfId="227" xr:uid="{00000000-0005-0000-0000-000010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6 4" xfId="230" xr:uid="{00000000-0005-0000-0000-000011000000}"/>
    <cellStyle name="Normal 7" xfId="37" xr:uid="{00000000-0005-0000-0000-000035000000}"/>
    <cellStyle name="Normal 7 2" xfId="86" xr:uid="{00000000-0005-0000-0000-000059000000}"/>
    <cellStyle name="Normal 7 3" xfId="235" xr:uid="{00000000-0005-0000-0000-000059000000}"/>
    <cellStyle name="Normal 7 4" xfId="255" xr:uid="{00000000-0005-0000-0000-000012000000}"/>
    <cellStyle name="Normal 8" xfId="38" xr:uid="{00000000-0005-0000-0000-000036000000}"/>
    <cellStyle name="Normal 8 2" xfId="87" xr:uid="{00000000-0005-0000-0000-00005A000000}"/>
    <cellStyle name="Normal 8 3" xfId="236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2 2" xfId="261" xr:uid="{00000000-0005-0000-0000-00005E000000}"/>
    <cellStyle name="Porcentaje 2 3" xfId="172" xr:uid="{00000000-0005-0000-0000-000038000000}"/>
    <cellStyle name="Porcentaje 2 3 2" xfId="282" xr:uid="{00000000-0005-0000-0000-000038000000}"/>
    <cellStyle name="Porcentaje 2 4" xfId="341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3 4" xfId="237" xr:uid="{00000000-0005-0000-0000-00005F000000}"/>
    <cellStyle name="Porcentaje 4" xfId="41" xr:uid="{00000000-0005-0000-0000-00003B000000}"/>
    <cellStyle name="Porcentaje 4 2" xfId="89" xr:uid="{00000000-0005-0000-0000-000061000000}"/>
    <cellStyle name="Porcentaje 4 2 2" xfId="333" xr:uid="{00000000-0005-0000-0000-00003A000000}"/>
    <cellStyle name="Porcentaje 4 3" xfId="238" xr:uid="{00000000-0005-0000-0000-000061000000}"/>
    <cellStyle name="Porcentaje 5" xfId="100" xr:uid="{00000000-0005-0000-0000-000062000000}"/>
    <cellStyle name="Porcentaje 5 2" xfId="250" xr:uid="{00000000-0005-0000-0000-000062000000}"/>
    <cellStyle name="Porcentaje 6" xfId="163" xr:uid="{00000000-0005-0000-0000-0000D6000000}"/>
    <cellStyle name="Porcentaje 6 2" xfId="27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H29" sqref="H29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5615794.4500000002</v>
      </c>
      <c r="C4" s="54">
        <v>1228475</v>
      </c>
      <c r="D4" s="49">
        <v>391334.74</v>
      </c>
      <c r="E4" s="49">
        <v>68624.11</v>
      </c>
      <c r="F4" s="49">
        <v>0</v>
      </c>
      <c r="G4" s="49">
        <v>33330.620000000003</v>
      </c>
      <c r="H4" s="49">
        <v>177261.82</v>
      </c>
      <c r="I4" s="49">
        <v>91572.5</v>
      </c>
      <c r="J4" s="49">
        <v>11492.66</v>
      </c>
      <c r="K4" s="49">
        <v>1153880.3899999999</v>
      </c>
      <c r="L4" s="49">
        <v>556747</v>
      </c>
      <c r="M4" s="49">
        <v>6081.58</v>
      </c>
      <c r="N4" s="49">
        <f>SUM(B4:M4)</f>
        <v>9334594.870000001</v>
      </c>
    </row>
    <row r="5" spans="1:14" ht="29.25" customHeight="1" thickBot="1">
      <c r="A5" s="5" t="s">
        <v>1</v>
      </c>
      <c r="B5" s="50">
        <v>5942849.8200000003</v>
      </c>
      <c r="C5" s="55">
        <v>1300019.53</v>
      </c>
      <c r="D5" s="50">
        <v>395285.84</v>
      </c>
      <c r="E5" s="50">
        <v>72620.66</v>
      </c>
      <c r="F5" s="50">
        <v>0</v>
      </c>
      <c r="G5" s="50">
        <v>35271.74</v>
      </c>
      <c r="H5" s="50">
        <v>177698.23</v>
      </c>
      <c r="I5" s="50">
        <v>119143.82</v>
      </c>
      <c r="J5" s="50">
        <v>12161.97</v>
      </c>
      <c r="K5" s="50">
        <v>1172922.3500000001</v>
      </c>
      <c r="L5" s="50">
        <v>16617</v>
      </c>
      <c r="M5" s="50">
        <v>7451.82</v>
      </c>
      <c r="N5" s="50">
        <f t="shared" ref="N5:N16" si="0">SUM(B5:M5)</f>
        <v>9252042.7800000012</v>
      </c>
    </row>
    <row r="6" spans="1:14" ht="29.25" customHeight="1" thickBot="1">
      <c r="A6" s="4" t="s">
        <v>2</v>
      </c>
      <c r="B6" s="49">
        <v>38665084.280000001</v>
      </c>
      <c r="C6" s="54">
        <v>8458124.6500000004</v>
      </c>
      <c r="D6" s="49">
        <v>2321142.63</v>
      </c>
      <c r="E6" s="49">
        <v>472481.13</v>
      </c>
      <c r="F6" s="49">
        <v>0</v>
      </c>
      <c r="G6" s="49">
        <v>229483.3</v>
      </c>
      <c r="H6" s="49">
        <v>877954.15</v>
      </c>
      <c r="I6" s="49">
        <v>945500.37</v>
      </c>
      <c r="J6" s="49">
        <v>79127.59</v>
      </c>
      <c r="K6" s="49">
        <v>5278918.1500000004</v>
      </c>
      <c r="L6" s="49">
        <v>5697563</v>
      </c>
      <c r="M6" s="49">
        <v>38271.870000000003</v>
      </c>
      <c r="N6" s="49">
        <f t="shared" si="0"/>
        <v>63063651.119999997</v>
      </c>
    </row>
    <row r="7" spans="1:14" ht="29.25" customHeight="1" thickBot="1">
      <c r="A7" s="5" t="s">
        <v>10</v>
      </c>
      <c r="B7" s="50">
        <v>7390220.5999999996</v>
      </c>
      <c r="C7" s="55">
        <v>1616637.03</v>
      </c>
      <c r="D7" s="50">
        <v>482280.34</v>
      </c>
      <c r="E7" s="50">
        <v>90307.31</v>
      </c>
      <c r="F7" s="50">
        <v>0</v>
      </c>
      <c r="G7" s="50">
        <v>43862.11</v>
      </c>
      <c r="H7" s="50">
        <v>224009.8</v>
      </c>
      <c r="I7" s="50">
        <v>134150.95000000001</v>
      </c>
      <c r="J7" s="50">
        <v>15123.99</v>
      </c>
      <c r="K7" s="50">
        <v>1437189.49</v>
      </c>
      <c r="L7" s="50">
        <v>939660</v>
      </c>
      <c r="M7" s="50">
        <v>7946.4</v>
      </c>
      <c r="N7" s="50">
        <f t="shared" si="0"/>
        <v>12381388.02</v>
      </c>
    </row>
    <row r="8" spans="1:14" ht="29.25" customHeight="1" thickBot="1">
      <c r="A8" s="4" t="s">
        <v>12</v>
      </c>
      <c r="B8" s="49">
        <v>34959371.420000002</v>
      </c>
      <c r="C8" s="54">
        <v>7647486.79</v>
      </c>
      <c r="D8" s="49">
        <v>2124333.61</v>
      </c>
      <c r="E8" s="49">
        <v>427197.91</v>
      </c>
      <c r="F8" s="49">
        <v>0</v>
      </c>
      <c r="G8" s="49">
        <v>207489.32</v>
      </c>
      <c r="H8" s="49">
        <v>843388.78</v>
      </c>
      <c r="I8" s="49">
        <v>797646.25</v>
      </c>
      <c r="J8" s="49">
        <v>71543.899999999994</v>
      </c>
      <c r="K8" s="49">
        <v>5346578.8499999996</v>
      </c>
      <c r="L8" s="49">
        <v>6362099</v>
      </c>
      <c r="M8" s="49">
        <v>32722.19</v>
      </c>
      <c r="N8" s="49">
        <f t="shared" si="0"/>
        <v>58819858.019999996</v>
      </c>
    </row>
    <row r="9" spans="1:14" ht="29.25" customHeight="1" thickBot="1">
      <c r="A9" s="5" t="s">
        <v>3</v>
      </c>
      <c r="B9" s="50">
        <v>10445643.35</v>
      </c>
      <c r="C9" s="55">
        <v>2285021.62</v>
      </c>
      <c r="D9" s="50">
        <v>738659.79</v>
      </c>
      <c r="E9" s="50">
        <v>127644.09</v>
      </c>
      <c r="F9" s="50">
        <v>0</v>
      </c>
      <c r="G9" s="50">
        <v>61996.52</v>
      </c>
      <c r="H9" s="50">
        <v>276854.88</v>
      </c>
      <c r="I9" s="50">
        <v>221548.51</v>
      </c>
      <c r="J9" s="50">
        <v>21376.87</v>
      </c>
      <c r="K9" s="50">
        <v>2162395.4700000002</v>
      </c>
      <c r="L9" s="50">
        <v>86669</v>
      </c>
      <c r="M9" s="50">
        <v>11781.44</v>
      </c>
      <c r="N9" s="50">
        <f t="shared" si="0"/>
        <v>16439591.539999997</v>
      </c>
    </row>
    <row r="10" spans="1:14" ht="29.25" customHeight="1" thickBot="1">
      <c r="A10" s="4" t="s">
        <v>31</v>
      </c>
      <c r="B10" s="49">
        <v>2361572.88</v>
      </c>
      <c r="C10" s="54">
        <v>516602.46</v>
      </c>
      <c r="D10" s="49">
        <v>159554.53999999998</v>
      </c>
      <c r="E10" s="49">
        <v>28858.04</v>
      </c>
      <c r="F10" s="49">
        <v>0</v>
      </c>
      <c r="G10" s="49">
        <v>14016.3</v>
      </c>
      <c r="H10" s="49">
        <v>65338.19</v>
      </c>
      <c r="I10" s="49">
        <v>49026</v>
      </c>
      <c r="J10" s="49">
        <v>4832.93</v>
      </c>
      <c r="K10" s="49">
        <v>431273.64</v>
      </c>
      <c r="L10" s="49">
        <v>442242</v>
      </c>
      <c r="M10" s="49">
        <v>4196.51</v>
      </c>
      <c r="N10" s="49">
        <f t="shared" si="0"/>
        <v>4077513.4899999998</v>
      </c>
    </row>
    <row r="11" spans="1:14" ht="29.25" customHeight="1" thickBot="1">
      <c r="A11" s="5" t="s">
        <v>4</v>
      </c>
      <c r="B11" s="50">
        <v>8924455.3200000003</v>
      </c>
      <c r="C11" s="55">
        <v>1952256.33</v>
      </c>
      <c r="D11" s="50">
        <v>460005.61</v>
      </c>
      <c r="E11" s="50">
        <v>109055.41</v>
      </c>
      <c r="F11" s="50">
        <v>0</v>
      </c>
      <c r="G11" s="50">
        <v>52968.03</v>
      </c>
      <c r="H11" s="50">
        <v>257981.97</v>
      </c>
      <c r="I11" s="50">
        <v>163175.15</v>
      </c>
      <c r="J11" s="50">
        <v>18263.78</v>
      </c>
      <c r="K11" s="50">
        <v>1559955.51</v>
      </c>
      <c r="L11" s="50">
        <v>1986</v>
      </c>
      <c r="M11" s="50">
        <v>9542.64</v>
      </c>
      <c r="N11" s="50">
        <f t="shared" si="0"/>
        <v>13509645.75</v>
      </c>
    </row>
    <row r="12" spans="1:14" ht="29.25" customHeight="1" thickBot="1">
      <c r="A12" s="4" t="s">
        <v>5</v>
      </c>
      <c r="B12" s="49">
        <v>5366240.28</v>
      </c>
      <c r="C12" s="54">
        <v>1173884.1499999999</v>
      </c>
      <c r="D12" s="49">
        <v>274759.23</v>
      </c>
      <c r="E12" s="49">
        <v>65574.600000000006</v>
      </c>
      <c r="F12" s="49">
        <v>0</v>
      </c>
      <c r="G12" s="49">
        <v>31849.47</v>
      </c>
      <c r="H12" s="49">
        <v>165034.97</v>
      </c>
      <c r="I12" s="49">
        <v>86910.12</v>
      </c>
      <c r="J12" s="49">
        <v>10981.94</v>
      </c>
      <c r="K12" s="49">
        <v>1077290.43</v>
      </c>
      <c r="L12" s="49">
        <v>371443</v>
      </c>
      <c r="M12" s="49">
        <v>6106.48</v>
      </c>
      <c r="N12" s="49">
        <f t="shared" si="0"/>
        <v>8630074.6699999999</v>
      </c>
    </row>
    <row r="13" spans="1:14" ht="29.25" customHeight="1" thickBot="1">
      <c r="A13" s="5" t="s">
        <v>6</v>
      </c>
      <c r="B13" s="50">
        <v>6712546.0499999998</v>
      </c>
      <c r="C13" s="55">
        <v>1468393.31</v>
      </c>
      <c r="D13" s="50">
        <v>316766.56</v>
      </c>
      <c r="E13" s="50">
        <v>82026.240000000005</v>
      </c>
      <c r="F13" s="50">
        <v>0</v>
      </c>
      <c r="G13" s="50">
        <v>39840.01</v>
      </c>
      <c r="H13" s="50">
        <v>191994.77</v>
      </c>
      <c r="I13" s="50">
        <v>112513.45</v>
      </c>
      <c r="J13" s="50">
        <v>13737.14</v>
      </c>
      <c r="K13" s="50">
        <v>1435514.05</v>
      </c>
      <c r="L13" s="50">
        <v>355363</v>
      </c>
      <c r="M13" s="50">
        <v>7360.78</v>
      </c>
      <c r="N13" s="50">
        <f t="shared" si="0"/>
        <v>10736055.359999999</v>
      </c>
    </row>
    <row r="14" spans="1:14" ht="29.25" customHeight="1" thickBot="1">
      <c r="A14" s="4" t="s">
        <v>7</v>
      </c>
      <c r="B14" s="49">
        <v>5326993.4800000004</v>
      </c>
      <c r="C14" s="54">
        <v>1165298.76</v>
      </c>
      <c r="D14" s="49">
        <v>68274.02</v>
      </c>
      <c r="E14" s="49">
        <v>65095.01</v>
      </c>
      <c r="F14" s="49">
        <v>0</v>
      </c>
      <c r="G14" s="49">
        <v>31616.54</v>
      </c>
      <c r="H14" s="49">
        <v>172404.02</v>
      </c>
      <c r="I14" s="49">
        <v>23410.34</v>
      </c>
      <c r="J14" s="49">
        <v>10901.62</v>
      </c>
      <c r="K14" s="49">
        <v>1423822.95</v>
      </c>
      <c r="L14" s="49">
        <v>9441</v>
      </c>
      <c r="M14" s="49">
        <v>3255.82</v>
      </c>
      <c r="N14" s="49">
        <f t="shared" si="0"/>
        <v>8300513.5599999996</v>
      </c>
    </row>
    <row r="15" spans="1:14" ht="29.25" customHeight="1" thickBot="1">
      <c r="A15" s="5" t="s">
        <v>32</v>
      </c>
      <c r="B15" s="50">
        <v>2167768.7999999998</v>
      </c>
      <c r="C15" s="55">
        <v>474207.13</v>
      </c>
      <c r="D15" s="50">
        <v>145949.10999999999</v>
      </c>
      <c r="E15" s="50">
        <v>26489.79</v>
      </c>
      <c r="F15" s="50">
        <v>0</v>
      </c>
      <c r="G15" s="50">
        <v>12866.039999999999</v>
      </c>
      <c r="H15" s="50">
        <v>55012.05</v>
      </c>
      <c r="I15" s="50">
        <v>45277.38</v>
      </c>
      <c r="J15" s="50">
        <v>4436.3100000000004</v>
      </c>
      <c r="K15" s="50">
        <v>429675.37</v>
      </c>
      <c r="L15" s="50">
        <v>477522</v>
      </c>
      <c r="M15" s="50">
        <v>4067.31</v>
      </c>
      <c r="N15" s="50">
        <f t="shared" si="0"/>
        <v>3843271.2899999996</v>
      </c>
    </row>
    <row r="16" spans="1:14" ht="31.5" customHeight="1" thickBot="1">
      <c r="A16" s="4" t="s">
        <v>8</v>
      </c>
      <c r="B16" s="49">
        <v>3992548.55</v>
      </c>
      <c r="C16" s="54">
        <v>873384.19</v>
      </c>
      <c r="D16" s="49">
        <v>90536.55</v>
      </c>
      <c r="E16" s="49">
        <v>48788.3</v>
      </c>
      <c r="F16" s="49">
        <v>0</v>
      </c>
      <c r="G16" s="49">
        <v>23696.400000000001</v>
      </c>
      <c r="H16" s="49">
        <v>128759.81</v>
      </c>
      <c r="I16" s="49">
        <v>31148.36</v>
      </c>
      <c r="J16" s="49">
        <v>8170.7</v>
      </c>
      <c r="K16" s="49">
        <v>836420.95</v>
      </c>
      <c r="L16" s="49">
        <v>490079</v>
      </c>
      <c r="M16" s="49">
        <v>3595.56</v>
      </c>
      <c r="N16" s="49">
        <f t="shared" si="0"/>
        <v>6527128.3700000001</v>
      </c>
    </row>
    <row r="17" spans="1:34" s="48" customFormat="1" ht="42.75" customHeight="1" thickBot="1">
      <c r="A17" s="46" t="s">
        <v>11</v>
      </c>
      <c r="B17" s="38">
        <f>SUM(B4:B16)</f>
        <v>137871089.27999997</v>
      </c>
      <c r="C17" s="38">
        <f>SUM(C4:C16)</f>
        <v>30159790.950000003</v>
      </c>
      <c r="D17" s="38">
        <f>SUM(D4:D16)</f>
        <v>7968882.5699999994</v>
      </c>
      <c r="E17" s="38">
        <f t="shared" ref="E17:L17" si="1">SUM(E4:E16)</f>
        <v>1684762.6</v>
      </c>
      <c r="F17" s="38">
        <f t="shared" si="1"/>
        <v>0</v>
      </c>
      <c r="G17" s="38">
        <f t="shared" si="1"/>
        <v>818286.40000000014</v>
      </c>
      <c r="H17" s="38">
        <f t="shared" si="1"/>
        <v>3613693.4400000004</v>
      </c>
      <c r="I17" s="38">
        <f t="shared" si="1"/>
        <v>2821023.1999999997</v>
      </c>
      <c r="J17" s="38">
        <f t="shared" si="1"/>
        <v>282151.39999999997</v>
      </c>
      <c r="K17" s="38">
        <f t="shared" si="1"/>
        <v>23745837.600000001</v>
      </c>
      <c r="L17" s="38">
        <f t="shared" si="1"/>
        <v>15807431</v>
      </c>
      <c r="M17" s="38">
        <f>SUM(M4:M16)</f>
        <v>142380.4</v>
      </c>
      <c r="N17" s="38">
        <f>SUM(N4:N16)</f>
        <v>224915328.84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36</v>
      </c>
      <c r="B20" s="60"/>
      <c r="C20" s="60"/>
      <c r="D20" s="9"/>
      <c r="E20" s="10" t="s">
        <v>34</v>
      </c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574462872</v>
      </c>
      <c r="F21" s="14" t="s">
        <v>13</v>
      </c>
      <c r="G21" s="28">
        <f>ROUND(E21*0.24,2)</f>
        <v>137871089.28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30159790.949999999</v>
      </c>
      <c r="F22" s="14" t="s">
        <v>15</v>
      </c>
      <c r="G22" s="28">
        <f>E22</f>
        <v>30159790.949999999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7968882.5700000003</v>
      </c>
      <c r="F23" s="14" t="s">
        <v>15</v>
      </c>
      <c r="G23" s="28">
        <f>E23</f>
        <v>7968882.5700000003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8423813</v>
      </c>
      <c r="F24" s="14" t="s">
        <v>14</v>
      </c>
      <c r="G24" s="28">
        <f>ROUND(E24*0.2,2)</f>
        <v>1684762.6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4091432</v>
      </c>
      <c r="F26" s="14" t="s">
        <v>14</v>
      </c>
      <c r="G26" s="28">
        <f>ROUND(E26*0.2,2)</f>
        <v>818286.4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14105116</v>
      </c>
      <c r="F28" s="14" t="s">
        <v>14</v>
      </c>
      <c r="G28" s="28">
        <f>ROUND(E28*0.2,2)</f>
        <v>2821023.2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1410757</v>
      </c>
      <c r="F29" s="14" t="s">
        <v>14</v>
      </c>
      <c r="G29" s="28">
        <f>ROUND(E29*0.2,2)</f>
        <v>282151.40000000002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98940990</v>
      </c>
      <c r="F30" s="14" t="s">
        <v>13</v>
      </c>
      <c r="G30" s="28">
        <f>ROUND(E30*0.24,2)</f>
        <v>23745837.600000001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62375685</v>
      </c>
      <c r="F31" s="14"/>
      <c r="G31" s="28">
        <v>15807431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711902</v>
      </c>
      <c r="F32" s="14" t="s">
        <v>14</v>
      </c>
      <c r="G32" s="28">
        <f>ROUND(E32*0.2,2)</f>
        <v>142380.4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817708296.5200001</v>
      </c>
      <c r="F33" s="16"/>
      <c r="G33" s="29">
        <f>SUM(G21:G32)</f>
        <v>224915328.83999997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2024-01-30T18:43:31Z</cp:lastPrinted>
  <dcterms:created xsi:type="dcterms:W3CDTF">2008-01-30T14:54:54Z</dcterms:created>
  <dcterms:modified xsi:type="dcterms:W3CDTF">2024-04-30T19:27:14Z</dcterms:modified>
</cp:coreProperties>
</file>