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tha Rosado\Documents\MARTHA\Documentos\PARTICIPACIONES\PARTICIPACIONES 2025\03 MARZO\"/>
    </mc:Choice>
  </mc:AlternateContent>
  <xr:revisionPtr revIDLastSave="0" documentId="13_ncr:1_{B468003A-C8DF-40F3-899E-BB9BD2C3855F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PORTAL SEFIN" sheetId="34" r:id="rId1"/>
  </sheets>
  <definedNames>
    <definedName name="_xlnm.Print_Area" localSheetId="0">'PORTAL SEFIN'!$A$1:$N$34</definedName>
  </definedNames>
  <calcPr calcId="191029"/>
</workbook>
</file>

<file path=xl/calcChain.xml><?xml version="1.0" encoding="utf-8"?>
<calcChain xmlns="http://schemas.openxmlformats.org/spreadsheetml/2006/main">
  <c r="C17" i="34" l="1"/>
  <c r="N4" i="34"/>
  <c r="G28" i="34" l="1"/>
  <c r="G32" i="34" l="1"/>
  <c r="A32" i="34"/>
  <c r="G30" i="34"/>
  <c r="G29" i="34"/>
  <c r="G27" i="34"/>
  <c r="G26" i="34"/>
  <c r="G25" i="34"/>
  <c r="G24" i="34"/>
  <c r="G23" i="34"/>
  <c r="G21" i="34"/>
  <c r="M17" i="34"/>
  <c r="L17" i="34"/>
  <c r="K17" i="34"/>
  <c r="J17" i="34"/>
  <c r="I17" i="34"/>
  <c r="H17" i="34"/>
  <c r="G17" i="34"/>
  <c r="F17" i="34"/>
  <c r="E17" i="34"/>
  <c r="D17" i="34"/>
  <c r="B17" i="34"/>
  <c r="N16" i="34"/>
  <c r="N15" i="34"/>
  <c r="N14" i="34"/>
  <c r="N13" i="34"/>
  <c r="N12" i="34"/>
  <c r="N11" i="34"/>
  <c r="N10" i="34"/>
  <c r="N9" i="34"/>
  <c r="N8" i="34"/>
  <c r="N7" i="34"/>
  <c r="N6" i="34"/>
  <c r="N5" i="34"/>
  <c r="N17" i="34" l="1"/>
  <c r="G22" i="34"/>
  <c r="G33" i="34" s="1"/>
  <c r="E33" i="34"/>
</calcChain>
</file>

<file path=xl/sharedStrings.xml><?xml version="1.0" encoding="utf-8"?>
<sst xmlns="http://schemas.openxmlformats.org/spreadsheetml/2006/main" count="55" uniqueCount="38">
  <si>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</si>
  <si>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</si>
  <si>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</si>
  <si>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</si>
  <si>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</si>
  <si>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</si>
  <si>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</si>
  <si>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</si>
  <si>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</si>
  <si>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</si>
  <si>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</si>
  <si>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</si>
  <si>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</si>
  <si>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</si>
  <si>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X 20%=</t>
  </si>
  <si>
    <t xml:space="preserve">X 100%= 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</si>
  <si>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</si>
  <si>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</si>
  <si>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</si>
  <si>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</si>
  <si>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</si>
  <si>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</si>
  <si>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</si>
  <si>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</si>
  <si>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</si>
  <si>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</si>
  <si>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Fondo de Fomento Municipal (30%)</t>
  </si>
  <si>
    <t>Nombre 
del 
Municipio</t>
  </si>
  <si>
    <t>Fondo ISR</t>
  </si>
  <si>
    <t>Fondo de Fomento Municipal (BASE 2013+70%)</t>
  </si>
  <si>
    <t>ART. 126 de la LISR  (Enajenación de Bienes)</t>
  </si>
  <si>
    <t>DZITBALCHE</t>
  </si>
  <si>
    <t>SEYBAPLAYA</t>
  </si>
  <si>
    <t>Fondo General de 
Participaciones</t>
  </si>
  <si>
    <t xml:space="preserve"> </t>
  </si>
  <si>
    <t xml:space="preserve">    </t>
  </si>
  <si>
    <t>PARTICIPACIONES A MUNICIPIOS MARZO 2025</t>
  </si>
  <si>
    <t>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</si>
</sst>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* #,##0_-;\-* #,##0_-;_-* &quot;-&quot;??_-;_-@_-"/>
    <numFmt numFmtId="167" formatCode="&quot;$&quot;#,##0.00"/>
    <numFmt numFmtId="168" formatCode="_-&quot;$&quot;* #,##0_-;\-&quot;$&quot;* #,##0_-;_-&quot;$&quot;* &quot;-&quot;??_-;_-@_-"/>
    <numFmt numFmtId="169" formatCode="#,##0.00_ ;\-#,##0.00\ "/>
  </numFmts>
  <fonts count="3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16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73">
    <xf numFmtId="0" fontId="0" fillId="0" borderId="0"/>
    <xf numFmtId="0" fontId="9" fillId="0" borderId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43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0" fontId="12" fillId="0" borderId="0"/>
    <xf numFmtId="0" fontId="9" fillId="0" borderId="0"/>
    <xf numFmtId="0" fontId="9" fillId="0" borderId="0">
      <alignment wrapText="1"/>
    </xf>
    <xf numFmtId="0" fontId="15" fillId="0" borderId="0"/>
    <xf numFmtId="0" fontId="12" fillId="0" borderId="0"/>
    <xf numFmtId="0" fontId="12" fillId="0" borderId="0"/>
    <xf numFmtId="0" fontId="9" fillId="0" borderId="0">
      <alignment wrapText="1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0" fontId="5" fillId="0" borderId="0"/>
    <xf numFmtId="0" fontId="17" fillId="0" borderId="0"/>
    <xf numFmtId="44" fontId="17" fillId="0" borderId="0" applyFont="0" applyFill="0" applyBorder="0" applyAlignment="0" applyProtection="0"/>
    <xf numFmtId="0" fontId="17" fillId="7" borderId="0" applyNumberFormat="0" applyBorder="0" applyAlignment="0" applyProtection="0"/>
    <xf numFmtId="0" fontId="17" fillId="0" borderId="0"/>
    <xf numFmtId="0" fontId="4" fillId="0" borderId="0"/>
    <xf numFmtId="0" fontId="3" fillId="0" borderId="0"/>
    <xf numFmtId="0" fontId="2" fillId="0" borderId="0"/>
    <xf numFmtId="44" fontId="3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66">
    <xf numFmtId="0" fontId="0" fillId="0" borderId="0" xfId="0"/>
    <xf numFmtId="0" fontId="19" fillId="2" borderId="0" xfId="47" applyFont="1" applyFill="1"/>
    <xf numFmtId="0" fontId="19" fillId="0" borderId="0" xfId="47" applyFont="1"/>
    <xf numFmtId="0" fontId="22" fillId="2" borderId="0" xfId="47" applyFont="1" applyFill="1"/>
    <xf numFmtId="0" fontId="23" fillId="2" borderId="2" xfId="1" applyFont="1" applyFill="1" applyBorder="1" applyAlignment="1">
      <alignment horizontal="left" vertical="center" indent="1"/>
    </xf>
    <xf numFmtId="0" fontId="23" fillId="3" borderId="2" xfId="1" applyFont="1" applyFill="1" applyBorder="1" applyAlignment="1">
      <alignment horizontal="left" vertical="center" indent="1"/>
    </xf>
    <xf numFmtId="0" fontId="27" fillId="0" borderId="0" xfId="47" applyFont="1"/>
    <xf numFmtId="0" fontId="27" fillId="2" borderId="0" xfId="47" applyFont="1" applyFill="1" applyBorder="1"/>
    <xf numFmtId="0" fontId="27" fillId="2" borderId="0" xfId="47" applyFont="1" applyFill="1"/>
    <xf numFmtId="0" fontId="29" fillId="2" borderId="0" xfId="1" applyFont="1" applyFill="1" applyBorder="1" applyAlignment="1">
      <alignment horizontal="center" vertical="center"/>
    </xf>
    <xf numFmtId="0" fontId="29" fillId="4" borderId="0" xfId="1" applyFont="1" applyFill="1" applyBorder="1" applyAlignment="1">
      <alignment horizontal="center" vertical="center"/>
    </xf>
    <xf numFmtId="0" fontId="29" fillId="2" borderId="0" xfId="1" applyFont="1" applyFill="1" applyBorder="1" applyAlignment="1">
      <alignment vertical="center"/>
    </xf>
    <xf numFmtId="0" fontId="30" fillId="2" borderId="0" xfId="47" applyFont="1" applyFill="1" applyBorder="1"/>
    <xf numFmtId="0" fontId="30" fillId="2" borderId="0" xfId="47" applyFont="1" applyFill="1"/>
    <xf numFmtId="9" fontId="20" fillId="2" borderId="0" xfId="3" applyFont="1" applyFill="1" applyBorder="1" applyAlignment="1">
      <alignment horizontal="center" vertical="center"/>
    </xf>
    <xf numFmtId="0" fontId="28" fillId="2" borderId="0" xfId="1" applyFont="1" applyFill="1" applyBorder="1" applyAlignment="1" applyProtection="1">
      <alignment horizontal="center" vertical="center" wrapText="1"/>
    </xf>
    <xf numFmtId="165" fontId="21" fillId="2" borderId="0" xfId="8" applyNumberFormat="1" applyFont="1" applyFill="1" applyBorder="1" applyAlignment="1">
      <alignment vertical="center"/>
    </xf>
    <xf numFmtId="0" fontId="19" fillId="2" borderId="0" xfId="47" applyFont="1" applyFill="1" applyBorder="1"/>
    <xf numFmtId="166" fontId="27" fillId="2" borderId="0" xfId="25" applyNumberFormat="1" applyFont="1" applyFill="1" applyBorder="1"/>
    <xf numFmtId="166" fontId="22" fillId="2" borderId="0" xfId="25" applyNumberFormat="1" applyFont="1" applyFill="1" applyBorder="1"/>
    <xf numFmtId="166" fontId="33" fillId="2" borderId="0" xfId="25" applyNumberFormat="1" applyFont="1" applyFill="1" applyBorder="1"/>
    <xf numFmtId="166" fontId="27" fillId="2" borderId="0" xfId="25" applyNumberFormat="1" applyFont="1" applyFill="1"/>
    <xf numFmtId="166" fontId="34" fillId="2" borderId="0" xfId="25" applyNumberFormat="1" applyFont="1" applyFill="1" applyBorder="1"/>
    <xf numFmtId="43" fontId="22" fillId="2" borderId="0" xfId="25" applyFont="1" applyFill="1" applyBorder="1"/>
    <xf numFmtId="43" fontId="22" fillId="2" borderId="0" xfId="25" applyFont="1" applyFill="1"/>
    <xf numFmtId="0" fontId="35" fillId="2" borderId="0" xfId="47" applyFont="1" applyFill="1"/>
    <xf numFmtId="167" fontId="27" fillId="2" borderId="0" xfId="47" applyNumberFormat="1" applyFont="1" applyFill="1" applyBorder="1"/>
    <xf numFmtId="9" fontId="24" fillId="6" borderId="2" xfId="1" applyNumberFormat="1" applyFont="1" applyFill="1" applyBorder="1" applyAlignment="1">
      <alignment horizontal="center" vertical="center" wrapText="1"/>
    </xf>
    <xf numFmtId="168" fontId="37" fillId="2" borderId="0" xfId="60" applyNumberFormat="1" applyFont="1" applyFill="1" applyBorder="1" applyAlignment="1">
      <alignment vertical="center"/>
    </xf>
    <xf numFmtId="168" fontId="29" fillId="2" borderId="1" xfId="60" applyNumberFormat="1" applyFont="1" applyFill="1" applyBorder="1" applyAlignment="1">
      <alignment vertical="center"/>
    </xf>
    <xf numFmtId="168" fontId="37" fillId="2" borderId="0" xfId="60" applyNumberFormat="1" applyFont="1" applyFill="1" applyBorder="1" applyAlignment="1">
      <alignment horizontal="right" vertical="center"/>
    </xf>
    <xf numFmtId="0" fontId="30" fillId="0" borderId="0" xfId="47" applyFont="1"/>
    <xf numFmtId="168" fontId="27" fillId="2" borderId="0" xfId="47" applyNumberFormat="1" applyFont="1" applyFill="1" applyBorder="1"/>
    <xf numFmtId="3" fontId="30" fillId="2" borderId="0" xfId="47" applyNumberFormat="1" applyFont="1" applyFill="1" applyBorder="1"/>
    <xf numFmtId="44" fontId="30" fillId="2" borderId="0" xfId="47" applyNumberFormat="1" applyFont="1" applyFill="1"/>
    <xf numFmtId="44" fontId="27" fillId="2" borderId="0" xfId="47" applyNumberFormat="1" applyFont="1" applyFill="1" applyBorder="1"/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3" fontId="29" fillId="5" borderId="2" xfId="25" applyNumberFormat="1" applyFont="1" applyFill="1" applyBorder="1" applyAlignment="1">
      <alignment horizontal="center" vertical="center"/>
    </xf>
    <xf numFmtId="43" fontId="30" fillId="2" borderId="0" xfId="25" applyFont="1" applyFill="1"/>
    <xf numFmtId="43" fontId="30" fillId="2" borderId="0" xfId="25" applyFont="1" applyFill="1" applyBorder="1"/>
    <xf numFmtId="43" fontId="27" fillId="2" borderId="0" xfId="25" applyFont="1" applyFill="1" applyBorder="1"/>
    <xf numFmtId="43" fontId="19" fillId="2" borderId="0" xfId="25" applyFont="1" applyFill="1" applyBorder="1"/>
    <xf numFmtId="43" fontId="34" fillId="2" borderId="0" xfId="25" applyFont="1" applyFill="1" applyBorder="1"/>
    <xf numFmtId="43" fontId="19" fillId="2" borderId="0" xfId="25" applyFont="1" applyFill="1"/>
    <xf numFmtId="4" fontId="30" fillId="2" borderId="0" xfId="47" applyNumberFormat="1" applyFont="1" applyFill="1"/>
    <xf numFmtId="3" fontId="23" fillId="5" borderId="2" xfId="1" applyNumberFormat="1" applyFont="1" applyFill="1" applyBorder="1" applyAlignment="1">
      <alignment horizontal="center" vertical="center"/>
    </xf>
    <xf numFmtId="3" fontId="25" fillId="2" borderId="0" xfId="47" applyNumberFormat="1" applyFont="1" applyFill="1"/>
    <xf numFmtId="3" fontId="25" fillId="0" borderId="0" xfId="47" applyNumberFormat="1" applyFont="1"/>
    <xf numFmtId="3" fontId="37" fillId="2" borderId="2" xfId="25" applyNumberFormat="1" applyFont="1" applyFill="1" applyBorder="1" applyAlignment="1">
      <alignment horizontal="center" vertical="center"/>
    </xf>
    <xf numFmtId="3" fontId="37" fillId="3" borderId="2" xfId="25" applyNumberFormat="1" applyFont="1" applyFill="1" applyBorder="1" applyAlignment="1">
      <alignment horizontal="center" vertical="center"/>
    </xf>
    <xf numFmtId="3" fontId="29" fillId="2" borderId="0" xfId="25" applyNumberFormat="1" applyFont="1" applyFill="1" applyBorder="1" applyAlignment="1">
      <alignment horizontal="center" vertical="center"/>
    </xf>
    <xf numFmtId="43" fontId="38" fillId="2" borderId="0" xfId="25" applyFont="1" applyFill="1" applyBorder="1"/>
    <xf numFmtId="169" fontId="37" fillId="2" borderId="2" xfId="25" applyNumberFormat="1" applyFont="1" applyFill="1" applyBorder="1" applyAlignment="1">
      <alignment horizontal="center" vertical="center"/>
    </xf>
    <xf numFmtId="169" fontId="37" fillId="3" borderId="2" xfId="25" applyNumberFormat="1" applyFont="1" applyFill="1" applyBorder="1" applyAlignment="1">
      <alignment horizontal="center" vertical="center"/>
    </xf>
    <xf numFmtId="49" fontId="29" fillId="4" borderId="0" xfId="1" quotePrefix="1" applyNumberFormat="1" applyFont="1" applyFill="1" applyBorder="1" applyAlignment="1">
      <alignment horizontal="center" vertical="center"/>
    </xf>
    <xf numFmtId="49" fontId="29" fillId="4" borderId="0" xfId="1" applyNumberFormat="1" applyFont="1" applyFill="1" applyBorder="1" applyAlignment="1">
      <alignment horizontal="center" vertical="center"/>
    </xf>
    <xf numFmtId="0" fontId="18" fillId="2" borderId="3" xfId="47" applyFont="1" applyFill="1" applyBorder="1" applyAlignment="1">
      <alignment horizontal="center" vertical="center"/>
    </xf>
    <xf numFmtId="0" fontId="24" fillId="6" borderId="2" xfId="1" applyFont="1" applyFill="1" applyBorder="1" applyAlignment="1">
      <alignment horizontal="center" vertical="center" wrapText="1"/>
    </xf>
    <xf numFmtId="43" fontId="24" fillId="6" borderId="2" xfId="25" applyFont="1" applyFill="1" applyBorder="1" applyAlignment="1">
      <alignment horizontal="center" vertical="center" wrapText="1"/>
    </xf>
    <xf numFmtId="0" fontId="24" fillId="6" borderId="4" xfId="1" applyFont="1" applyFill="1" applyBorder="1" applyAlignment="1">
      <alignment horizontal="center" vertical="center" wrapText="1"/>
    </xf>
    <xf numFmtId="0" fontId="24" fillId="6" borderId="5" xfId="1" applyFont="1" applyFill="1" applyBorder="1" applyAlignment="1">
      <alignment horizontal="center" vertical="center" wrapText="1"/>
    </xf>
    <xf numFmtId="0" fontId="23" fillId="4" borderId="2" xfId="1" applyFont="1" applyFill="1" applyBorder="1" applyAlignment="1">
      <alignment horizontal="center" vertical="center"/>
    </xf>
    <xf numFmtId="0" fontId="32" fillId="2" borderId="0" xfId="1" applyFont="1" applyFill="1" applyBorder="1" applyAlignment="1" applyProtection="1">
      <alignment horizontal="center" vertical="center" wrapText="1"/>
    </xf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</cellXfs>
  <cellStyles count="73">
    <cellStyle name="40% - Énfasis3 2" xfId="55" xr:uid="{00000000-0005-0000-0000-000000000000}"/>
    <cellStyle name="Euro" xfId="6" xr:uid="{00000000-0005-0000-0000-000001000000}"/>
    <cellStyle name="Euro 2" xfId="29" xr:uid="{00000000-0005-0000-0000-000002000000}"/>
    <cellStyle name="Millares" xfId="25" builtinId="3"/>
    <cellStyle name="Millares 2" xfId="7" xr:uid="{00000000-0005-0000-0000-000004000000}"/>
    <cellStyle name="Millares 2 2" xfId="30" xr:uid="{00000000-0005-0000-0000-000005000000}"/>
    <cellStyle name="Millares 2 2 2" xfId="62" xr:uid="{00000000-0005-0000-0000-000006000000}"/>
    <cellStyle name="Millares 2 3" xfId="65" xr:uid="{00000000-0005-0000-0000-000007000000}"/>
    <cellStyle name="Millares 3" xfId="27" xr:uid="{00000000-0005-0000-0000-000008000000}"/>
    <cellStyle name="Millares 3 2" xfId="49" xr:uid="{00000000-0005-0000-0000-000009000000}"/>
    <cellStyle name="Millares 3 3" xfId="67" xr:uid="{00000000-0005-0000-0000-00000A000000}"/>
    <cellStyle name="Millares 4" xfId="31" xr:uid="{00000000-0005-0000-0000-00000B000000}"/>
    <cellStyle name="Millares 4 2" xfId="71" xr:uid="{00000000-0005-0000-0000-00000C000000}"/>
    <cellStyle name="Millares 5" xfId="48" xr:uid="{00000000-0005-0000-0000-00000D000000}"/>
    <cellStyle name="Millares 6" xfId="51" xr:uid="{00000000-0005-0000-0000-00000E000000}"/>
    <cellStyle name="Millares 7" xfId="61" xr:uid="{00000000-0005-0000-0000-00000F000000}"/>
    <cellStyle name="Moneda" xfId="60" builtinId="4"/>
    <cellStyle name="Moneda 2" xfId="8" xr:uid="{00000000-0005-0000-0000-000011000000}"/>
    <cellStyle name="Moneda 2 2" xfId="17" xr:uid="{00000000-0005-0000-0000-000012000000}"/>
    <cellStyle name="Moneda 2 2 2" xfId="63" xr:uid="{00000000-0005-0000-0000-000013000000}"/>
    <cellStyle name="Moneda 2 3" xfId="69" xr:uid="{00000000-0005-0000-0000-000014000000}"/>
    <cellStyle name="Moneda 3" xfId="18" xr:uid="{00000000-0005-0000-0000-000015000000}"/>
    <cellStyle name="Moneda 3 2" xfId="72" xr:uid="{00000000-0005-0000-0000-000016000000}"/>
    <cellStyle name="Moneda 4" xfId="54" xr:uid="{00000000-0005-0000-0000-000017000000}"/>
    <cellStyle name="Normal" xfId="0" builtinId="0"/>
    <cellStyle name="Normal 10" xfId="32" xr:uid="{00000000-0005-0000-0000-000019000000}"/>
    <cellStyle name="Normal 11" xfId="33" xr:uid="{00000000-0005-0000-0000-00001A000000}"/>
    <cellStyle name="Normal 12" xfId="46" xr:uid="{00000000-0005-0000-0000-00001B000000}"/>
    <cellStyle name="Normal 12 2" xfId="47" xr:uid="{00000000-0005-0000-0000-00001C000000}"/>
    <cellStyle name="Normal 13" xfId="52" xr:uid="{00000000-0005-0000-0000-00001D000000}"/>
    <cellStyle name="Normal 14" xfId="53" xr:uid="{00000000-0005-0000-0000-00001E000000}"/>
    <cellStyle name="Normal 15" xfId="57" xr:uid="{00000000-0005-0000-0000-00001F000000}"/>
    <cellStyle name="Normal 16" xfId="59" xr:uid="{00000000-0005-0000-0000-000020000000}"/>
    <cellStyle name="Normal 2" xfId="1" xr:uid="{00000000-0005-0000-0000-000021000000}"/>
    <cellStyle name="Normal 2 2" xfId="4" xr:uid="{00000000-0005-0000-0000-000022000000}"/>
    <cellStyle name="Normal 2 2 2" xfId="34" xr:uid="{00000000-0005-0000-0000-000023000000}"/>
    <cellStyle name="Normal 2 3" xfId="19" xr:uid="{00000000-0005-0000-0000-000024000000}"/>
    <cellStyle name="Normal 2 4" xfId="35" xr:uid="{00000000-0005-0000-0000-000025000000}"/>
    <cellStyle name="Normal 2 4 2" xfId="70" xr:uid="{00000000-0005-0000-0000-000026000000}"/>
    <cellStyle name="Normal 2 5" xfId="56" xr:uid="{00000000-0005-0000-0000-000027000000}"/>
    <cellStyle name="Normal 2 6" xfId="58" xr:uid="{00000000-0005-0000-0000-000028000000}"/>
    <cellStyle name="Normal 2 7" xfId="64" xr:uid="{00000000-0005-0000-0000-000029000000}"/>
    <cellStyle name="Normal 2_DESGLOCE DE FONDOS X MUNICIPIOS AGOSTO 2009" xfId="9" xr:uid="{00000000-0005-0000-0000-00002A000000}"/>
    <cellStyle name="Normal 3" xfId="10" xr:uid="{00000000-0005-0000-0000-00002B000000}"/>
    <cellStyle name="Normal 3 2" xfId="20" xr:uid="{00000000-0005-0000-0000-00002C000000}"/>
    <cellStyle name="Normal 3 3" xfId="36" xr:uid="{00000000-0005-0000-0000-00002D000000}"/>
    <cellStyle name="Normal 3 4" xfId="66" xr:uid="{00000000-0005-0000-0000-00002E000000}"/>
    <cellStyle name="Normal 3_Ingresos Extraordinarios 2009" xfId="21" xr:uid="{00000000-0005-0000-0000-00002F000000}"/>
    <cellStyle name="Normal 4" xfId="22" xr:uid="{00000000-0005-0000-0000-000030000000}"/>
    <cellStyle name="Normal 4 2" xfId="23" xr:uid="{00000000-0005-0000-0000-000031000000}"/>
    <cellStyle name="Normal 5" xfId="24" xr:uid="{00000000-0005-0000-0000-000032000000}"/>
    <cellStyle name="Normal 6" xfId="28" xr:uid="{00000000-0005-0000-0000-000033000000}"/>
    <cellStyle name="Normal 6 2" xfId="50" xr:uid="{00000000-0005-0000-0000-000034000000}"/>
    <cellStyle name="Normal 7" xfId="37" xr:uid="{00000000-0005-0000-0000-000035000000}"/>
    <cellStyle name="Normal 8" xfId="38" xr:uid="{00000000-0005-0000-0000-000036000000}"/>
    <cellStyle name="Normal 9" xfId="39" xr:uid="{00000000-0005-0000-0000-000037000000}"/>
    <cellStyle name="Porcentaje 2" xfId="26" xr:uid="{00000000-0005-0000-0000-000038000000}"/>
    <cellStyle name="Porcentaje 3" xfId="40" xr:uid="{00000000-0005-0000-0000-000039000000}"/>
    <cellStyle name="Porcentaje 3 2" xfId="68" xr:uid="{00000000-0005-0000-0000-00003A000000}"/>
    <cellStyle name="Porcentaje 4" xfId="41" xr:uid="{00000000-0005-0000-0000-00003B000000}"/>
    <cellStyle name="Porcentual 2" xfId="2" xr:uid="{00000000-0005-0000-0000-00003C000000}"/>
    <cellStyle name="Porcentual 2 2" xfId="11" xr:uid="{00000000-0005-0000-0000-00003D000000}"/>
    <cellStyle name="Porcentual 2 3" xfId="12" xr:uid="{00000000-0005-0000-0000-00003E000000}"/>
    <cellStyle name="Porcentual 2 3 2" xfId="42" xr:uid="{00000000-0005-0000-0000-00003F000000}"/>
    <cellStyle name="Porcentual 3" xfId="3" xr:uid="{00000000-0005-0000-0000-000040000000}"/>
    <cellStyle name="Porcentual 3 2" xfId="5" xr:uid="{00000000-0005-0000-0000-000041000000}"/>
    <cellStyle name="Porcentual 4" xfId="13" xr:uid="{00000000-0005-0000-0000-000042000000}"/>
    <cellStyle name="Porcentual 4 2" xfId="43" xr:uid="{00000000-0005-0000-0000-000043000000}"/>
    <cellStyle name="Porcentual 5" xfId="14" xr:uid="{00000000-0005-0000-0000-000044000000}"/>
    <cellStyle name="Porcentual 5 2" xfId="44" xr:uid="{00000000-0005-0000-0000-000045000000}"/>
    <cellStyle name="Porcentual 6" xfId="15" xr:uid="{00000000-0005-0000-0000-000046000000}"/>
    <cellStyle name="Porcentual 7" xfId="16" xr:uid="{00000000-0005-0000-0000-000047000000}"/>
    <cellStyle name="Porcentual 7 2" xfId="45" xr:uid="{00000000-0005-0000-0000-000048000000}"/>
  </cellStyles>
  <dxfs count="0"/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DA32559A-CA3E-40F5-81FE-6753C0AAD187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104F535D-A90B-4454-AFDE-D6C449A2A61E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ADD6B977-1C2E-478A-97C7-07DF9203429B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26FB869B-0B85-455D-82F3-FBF6FC24CAB2}"/>
            </a:ext>
          </a:extLst>
        </xdr:cNvPr>
        <xdr:cNvSpPr txBox="1">
          <a:spLocks noChangeArrowheads="1"/>
        </xdr:cNvSpPr>
      </xdr:nvSpPr>
      <xdr:spPr bwMode="auto">
        <a:xfrm>
          <a:off x="10439400" y="121634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C7FE0AA-7073-4D04-8C74-F083B338F774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F9601A11-EB6B-4EB4-943D-9C6A5727032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1E065A65-2A63-4C5E-8336-28F85BACB104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921FAFD6-2691-48C8-BAB5-00A0D142F9E1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F26B19A1-AAAE-4DAA-98BD-E66F06865CE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4CC40538-E2D9-4A7E-9B21-770CCAC1DB9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900ED2B9-7E23-4710-9888-213BB652F54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3" name="Text Box 17">
          <a:extLst>
            <a:ext uri="{FF2B5EF4-FFF2-40B4-BE49-F238E27FC236}">
              <a16:creationId xmlns:a16="http://schemas.microsoft.com/office/drawing/2014/main" id="{B084B48A-7214-49C0-AC7A-B2934C1F3A23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14" name="Text Box 18">
          <a:extLst>
            <a:ext uri="{FF2B5EF4-FFF2-40B4-BE49-F238E27FC236}">
              <a16:creationId xmlns:a16="http://schemas.microsoft.com/office/drawing/2014/main" id="{69155F54-4193-4A19-AF99-62EC32452D5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5" name="Text Box 19">
          <a:extLst>
            <a:ext uri="{FF2B5EF4-FFF2-40B4-BE49-F238E27FC236}">
              <a16:creationId xmlns:a16="http://schemas.microsoft.com/office/drawing/2014/main" id="{20816426-F689-4844-B800-73086306CBC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6" name="Text Box 20">
          <a:extLst>
            <a:ext uri="{FF2B5EF4-FFF2-40B4-BE49-F238E27FC236}">
              <a16:creationId xmlns:a16="http://schemas.microsoft.com/office/drawing/2014/main" id="{3D072725-0C4C-4502-B87B-17B5654F371B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7" name="Text Box 21">
          <a:extLst>
            <a:ext uri="{FF2B5EF4-FFF2-40B4-BE49-F238E27FC236}">
              <a16:creationId xmlns:a16="http://schemas.microsoft.com/office/drawing/2014/main" id="{896D6CAE-B5CD-4AC8-AA64-48C514A3747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8" name="Text Box 23">
          <a:extLst>
            <a:ext uri="{FF2B5EF4-FFF2-40B4-BE49-F238E27FC236}">
              <a16:creationId xmlns:a16="http://schemas.microsoft.com/office/drawing/2014/main" id="{E0C90ED6-4CF8-43E8-BBCD-DBD56E6131F0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19" name="Text Box 25">
          <a:extLst>
            <a:ext uri="{FF2B5EF4-FFF2-40B4-BE49-F238E27FC236}">
              <a16:creationId xmlns:a16="http://schemas.microsoft.com/office/drawing/2014/main" id="{FBDAA410-7D2B-4FDE-9B78-B5039EFF735D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20" name="Text Box 26">
          <a:extLst>
            <a:ext uri="{FF2B5EF4-FFF2-40B4-BE49-F238E27FC236}">
              <a16:creationId xmlns:a16="http://schemas.microsoft.com/office/drawing/2014/main" id="{BF66EBB9-5353-4DE2-9400-521E46CC8DD5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1" name="Text Box 27">
          <a:extLst>
            <a:ext uri="{FF2B5EF4-FFF2-40B4-BE49-F238E27FC236}">
              <a16:creationId xmlns:a16="http://schemas.microsoft.com/office/drawing/2014/main" id="{8FEBBED5-F27C-4CAF-886D-0600D7C378D7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2" name="Text Box 28">
          <a:extLst>
            <a:ext uri="{FF2B5EF4-FFF2-40B4-BE49-F238E27FC236}">
              <a16:creationId xmlns:a16="http://schemas.microsoft.com/office/drawing/2014/main" id="{A7A9629C-C954-4648-9127-154ECDE3C5D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23" name="Text Box 29">
          <a:extLst>
            <a:ext uri="{FF2B5EF4-FFF2-40B4-BE49-F238E27FC236}">
              <a16:creationId xmlns:a16="http://schemas.microsoft.com/office/drawing/2014/main" id="{9BC9439A-D558-47B7-BC8E-9F58B9A4978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4" name="Text Box 31">
          <a:extLst>
            <a:ext uri="{FF2B5EF4-FFF2-40B4-BE49-F238E27FC236}">
              <a16:creationId xmlns:a16="http://schemas.microsoft.com/office/drawing/2014/main" id="{B88BD418-3740-4C18-A0B6-AE9A3D74BC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5" name="Text Box 33">
          <a:extLst>
            <a:ext uri="{FF2B5EF4-FFF2-40B4-BE49-F238E27FC236}">
              <a16:creationId xmlns:a16="http://schemas.microsoft.com/office/drawing/2014/main" id="{7045630D-7325-43E9-8EEB-338BE6CC600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6" name="Text Box 34">
          <a:extLst>
            <a:ext uri="{FF2B5EF4-FFF2-40B4-BE49-F238E27FC236}">
              <a16:creationId xmlns:a16="http://schemas.microsoft.com/office/drawing/2014/main" id="{43297A6D-2A9A-4AAC-BDA4-31E15B68C08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27" name="Text Box 3">
          <a:extLst>
            <a:ext uri="{FF2B5EF4-FFF2-40B4-BE49-F238E27FC236}">
              <a16:creationId xmlns:a16="http://schemas.microsoft.com/office/drawing/2014/main" id="{23BF9058-871E-4704-B004-AD28B244AEC5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28" name="Text Box 5">
          <a:extLst>
            <a:ext uri="{FF2B5EF4-FFF2-40B4-BE49-F238E27FC236}">
              <a16:creationId xmlns:a16="http://schemas.microsoft.com/office/drawing/2014/main" id="{128170C3-5DC9-42E3-A352-77B218A3ABC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29" name="Text Box 14">
          <a:extLst>
            <a:ext uri="{FF2B5EF4-FFF2-40B4-BE49-F238E27FC236}">
              <a16:creationId xmlns:a16="http://schemas.microsoft.com/office/drawing/2014/main" id="{CD385C05-C915-4F77-96BF-2050F67F7F00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0" name="Text Box 16">
          <a:extLst>
            <a:ext uri="{FF2B5EF4-FFF2-40B4-BE49-F238E27FC236}">
              <a16:creationId xmlns:a16="http://schemas.microsoft.com/office/drawing/2014/main" id="{A81B31CD-D2E4-40DC-AFE2-9CB2F49DA09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1" name="Text Box 22">
          <a:extLst>
            <a:ext uri="{FF2B5EF4-FFF2-40B4-BE49-F238E27FC236}">
              <a16:creationId xmlns:a16="http://schemas.microsoft.com/office/drawing/2014/main" id="{434002FB-D9DA-4FAD-8B76-F1E1D1F086D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88F2F556-CB79-43D3-AE3D-7E931466A98E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3" name="Text Box 33">
          <a:extLst>
            <a:ext uri="{FF2B5EF4-FFF2-40B4-BE49-F238E27FC236}">
              <a16:creationId xmlns:a16="http://schemas.microsoft.com/office/drawing/2014/main" id="{B9DB3160-DF19-47F0-8273-6B5E508A9847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4" name="Text Box 34">
          <a:extLst>
            <a:ext uri="{FF2B5EF4-FFF2-40B4-BE49-F238E27FC236}">
              <a16:creationId xmlns:a16="http://schemas.microsoft.com/office/drawing/2014/main" id="{2DABD927-1083-4C58-9DC0-F82A8F779921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id="{1630A2F9-DF09-42F6-823E-B2B7F578526C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6" name="Text Box 10">
          <a:extLst>
            <a:ext uri="{FF2B5EF4-FFF2-40B4-BE49-F238E27FC236}">
              <a16:creationId xmlns:a16="http://schemas.microsoft.com/office/drawing/2014/main" id="{994E2C69-355D-4230-A147-41F02F1AF818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37" name="Text Box 11">
          <a:extLst>
            <a:ext uri="{FF2B5EF4-FFF2-40B4-BE49-F238E27FC236}">
              <a16:creationId xmlns:a16="http://schemas.microsoft.com/office/drawing/2014/main" id="{AEBC771B-FDB1-4565-B9B6-F7E9F92713DE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8" name="Text Box 19">
          <a:extLst>
            <a:ext uri="{FF2B5EF4-FFF2-40B4-BE49-F238E27FC236}">
              <a16:creationId xmlns:a16="http://schemas.microsoft.com/office/drawing/2014/main" id="{44C2985F-AA56-4772-B6EF-09BAA738D844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9" name="Text Box 20">
          <a:extLst>
            <a:ext uri="{FF2B5EF4-FFF2-40B4-BE49-F238E27FC236}">
              <a16:creationId xmlns:a16="http://schemas.microsoft.com/office/drawing/2014/main" id="{E76A4AEF-0460-45E8-9C9D-5202FF0EBDAD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0" name="Text Box 21">
          <a:extLst>
            <a:ext uri="{FF2B5EF4-FFF2-40B4-BE49-F238E27FC236}">
              <a16:creationId xmlns:a16="http://schemas.microsoft.com/office/drawing/2014/main" id="{32DB1B52-632F-4491-9F6C-1C876658556D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1" name="Text Box 27">
          <a:extLst>
            <a:ext uri="{FF2B5EF4-FFF2-40B4-BE49-F238E27FC236}">
              <a16:creationId xmlns:a16="http://schemas.microsoft.com/office/drawing/2014/main" id="{6E6FB1F7-7381-4139-BC7F-F0EC4E682F17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2" name="Text Box 28">
          <a:extLst>
            <a:ext uri="{FF2B5EF4-FFF2-40B4-BE49-F238E27FC236}">
              <a16:creationId xmlns:a16="http://schemas.microsoft.com/office/drawing/2014/main" id="{5EC18FBA-A1FC-469A-A890-25E0AD3A03E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3" name="Text Box 29">
          <a:extLst>
            <a:ext uri="{FF2B5EF4-FFF2-40B4-BE49-F238E27FC236}">
              <a16:creationId xmlns:a16="http://schemas.microsoft.com/office/drawing/2014/main" id="{2915DA23-FE0A-4711-98E9-8E372A1774F9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B473C137-04F1-4ADA-8AFE-5654C73AF77D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5" name="Text Box 21">
          <a:extLst>
            <a:ext uri="{FF2B5EF4-FFF2-40B4-BE49-F238E27FC236}">
              <a16:creationId xmlns:a16="http://schemas.microsoft.com/office/drawing/2014/main" id="{3888B86B-964B-4F9D-8874-BB72BA00810F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4B61C83D-61E5-451F-9772-2143D5F3368B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285750</xdr:colOff>
      <xdr:row>0</xdr:row>
      <xdr:rowOff>110912</xdr:rowOff>
    </xdr:from>
    <xdr:to>
      <xdr:col>0</xdr:col>
      <xdr:colOff>1607138</xdr:colOff>
      <xdr:row>0</xdr:row>
      <xdr:rowOff>1803011</xdr:rowOff>
    </xdr:to>
    <xdr:pic>
      <xdr:nvPicPr>
        <xdr:cNvPr id="47" name="49 Imagen">
          <a:extLst>
            <a:ext uri="{FF2B5EF4-FFF2-40B4-BE49-F238E27FC236}">
              <a16:creationId xmlns:a16="http://schemas.microsoft.com/office/drawing/2014/main" id="{8C2A7AE0-9008-433C-AFD6-BEB98B694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10912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BBB474A1-2F52-45CE-9F0D-C3F1AEF4C22B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9" name="Text Box 3">
          <a:extLst>
            <a:ext uri="{FF2B5EF4-FFF2-40B4-BE49-F238E27FC236}">
              <a16:creationId xmlns:a16="http://schemas.microsoft.com/office/drawing/2014/main" id="{6E3ADE16-0395-40EC-89AA-83CE62B2FC10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510A1EAA-087B-47C1-BEAC-6F6444AE7EE6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1" name="Text Box 10">
          <a:extLst>
            <a:ext uri="{FF2B5EF4-FFF2-40B4-BE49-F238E27FC236}">
              <a16:creationId xmlns:a16="http://schemas.microsoft.com/office/drawing/2014/main" id="{FF91D752-A117-4F2D-A19B-CD0D48F107E8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52" name="Text Box 11">
          <a:extLst>
            <a:ext uri="{FF2B5EF4-FFF2-40B4-BE49-F238E27FC236}">
              <a16:creationId xmlns:a16="http://schemas.microsoft.com/office/drawing/2014/main" id="{609663FF-BCAA-4C58-BDDB-414E664C6B40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3" name="Text Box 14">
          <a:extLst>
            <a:ext uri="{FF2B5EF4-FFF2-40B4-BE49-F238E27FC236}">
              <a16:creationId xmlns:a16="http://schemas.microsoft.com/office/drawing/2014/main" id="{A0974C4E-DCAE-46E9-8653-8A09E6E40848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4" name="Text Box 31">
          <a:extLst>
            <a:ext uri="{FF2B5EF4-FFF2-40B4-BE49-F238E27FC236}">
              <a16:creationId xmlns:a16="http://schemas.microsoft.com/office/drawing/2014/main" id="{DE5C86A2-EB84-4DAE-83BA-E8763901D97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5" name="Text Box 33">
          <a:extLst>
            <a:ext uri="{FF2B5EF4-FFF2-40B4-BE49-F238E27FC236}">
              <a16:creationId xmlns:a16="http://schemas.microsoft.com/office/drawing/2014/main" id="{B85D1DD4-9A95-45FF-AEEF-D3011926BFF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6" name="Text Box 34">
          <a:extLst>
            <a:ext uri="{FF2B5EF4-FFF2-40B4-BE49-F238E27FC236}">
              <a16:creationId xmlns:a16="http://schemas.microsoft.com/office/drawing/2014/main" id="{C1CBB0AC-2B35-44E0-9D38-5EA10C4EAE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7" name="Text Box 5">
          <a:extLst>
            <a:ext uri="{FF2B5EF4-FFF2-40B4-BE49-F238E27FC236}">
              <a16:creationId xmlns:a16="http://schemas.microsoft.com/office/drawing/2014/main" id="{84D63D13-0791-4403-8D74-BC1AFA5DDD8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8" name="Text Box 16">
          <a:extLst>
            <a:ext uri="{FF2B5EF4-FFF2-40B4-BE49-F238E27FC236}">
              <a16:creationId xmlns:a16="http://schemas.microsoft.com/office/drawing/2014/main" id="{102D1C25-93D1-47E7-B36A-0E30792E2A3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9" name="Text Box 22">
          <a:extLst>
            <a:ext uri="{FF2B5EF4-FFF2-40B4-BE49-F238E27FC236}">
              <a16:creationId xmlns:a16="http://schemas.microsoft.com/office/drawing/2014/main" id="{DF11A2AC-D991-4F8B-A4D8-834D187E2E2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0" name="Text Box 3">
          <a:extLst>
            <a:ext uri="{FF2B5EF4-FFF2-40B4-BE49-F238E27FC236}">
              <a16:creationId xmlns:a16="http://schemas.microsoft.com/office/drawing/2014/main" id="{B67E33F2-53EF-4BF6-B655-B49C2E6D0CCC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2DABE49F-390E-43DF-B6F8-5F037278582A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2" name="Text Box 31">
          <a:extLst>
            <a:ext uri="{FF2B5EF4-FFF2-40B4-BE49-F238E27FC236}">
              <a16:creationId xmlns:a16="http://schemas.microsoft.com/office/drawing/2014/main" id="{55001287-4F4F-4C9D-91FD-C02E8388D92F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3" name="Text Box 33">
          <a:extLst>
            <a:ext uri="{FF2B5EF4-FFF2-40B4-BE49-F238E27FC236}">
              <a16:creationId xmlns:a16="http://schemas.microsoft.com/office/drawing/2014/main" id="{EBAD30DE-4E35-4EC9-82B8-1DF3456467A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4" name="Text Box 34">
          <a:extLst>
            <a:ext uri="{FF2B5EF4-FFF2-40B4-BE49-F238E27FC236}">
              <a16:creationId xmlns:a16="http://schemas.microsoft.com/office/drawing/2014/main" id="{FEED0DCA-0D64-423B-8E68-45E4A5B306E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5" name="Text Box 3">
          <a:extLst>
            <a:ext uri="{FF2B5EF4-FFF2-40B4-BE49-F238E27FC236}">
              <a16:creationId xmlns:a16="http://schemas.microsoft.com/office/drawing/2014/main" id="{EE5DEA34-067F-4934-9537-A0336078DBD1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6" name="Text Box 6">
          <a:extLst>
            <a:ext uri="{FF2B5EF4-FFF2-40B4-BE49-F238E27FC236}">
              <a16:creationId xmlns:a16="http://schemas.microsoft.com/office/drawing/2014/main" id="{30C37666-8170-4199-9FA0-D42D633772AF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7" name="Text Box 17">
          <a:extLst>
            <a:ext uri="{FF2B5EF4-FFF2-40B4-BE49-F238E27FC236}">
              <a16:creationId xmlns:a16="http://schemas.microsoft.com/office/drawing/2014/main" id="{85E55A23-5179-47F9-B281-6DB1D74039F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8" name="Text Box 23">
          <a:extLst>
            <a:ext uri="{FF2B5EF4-FFF2-40B4-BE49-F238E27FC236}">
              <a16:creationId xmlns:a16="http://schemas.microsoft.com/office/drawing/2014/main" id="{AFA40218-A5EF-42F1-8BBE-7EC708197DF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A593B170-BD2E-483A-ADB2-533B8CC06375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70" name="Text Box 6">
          <a:extLst>
            <a:ext uri="{FF2B5EF4-FFF2-40B4-BE49-F238E27FC236}">
              <a16:creationId xmlns:a16="http://schemas.microsoft.com/office/drawing/2014/main" id="{6CBFCB44-B309-4617-9660-98DDC9A481B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485775</xdr:colOff>
      <xdr:row>23</xdr:row>
      <xdr:rowOff>19050</xdr:rowOff>
    </xdr:from>
    <xdr:to>
      <xdr:col>6</xdr:col>
      <xdr:colOff>732663</xdr:colOff>
      <xdr:row>23</xdr:row>
      <xdr:rowOff>54264</xdr:rowOff>
    </xdr:to>
    <xdr:sp macro="" textlink="">
      <xdr:nvSpPr>
        <xdr:cNvPr id="71" name="Text Box 24">
          <a:extLst>
            <a:ext uri="{FF2B5EF4-FFF2-40B4-BE49-F238E27FC236}">
              <a16:creationId xmlns:a16="http://schemas.microsoft.com/office/drawing/2014/main" id="{D6A01788-D7D9-4D0A-92B2-B1A042BC5504}"/>
            </a:ext>
          </a:extLst>
        </xdr:cNvPr>
        <xdr:cNvSpPr txBox="1">
          <a:spLocks noChangeArrowheads="1"/>
        </xdr:cNvSpPr>
      </xdr:nvSpPr>
      <xdr:spPr bwMode="auto">
        <a:xfrm>
          <a:off x="12639675" y="10715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485775</xdr:colOff>
      <xdr:row>25</xdr:row>
      <xdr:rowOff>19050</xdr:rowOff>
    </xdr:from>
    <xdr:to>
      <xdr:col>6</xdr:col>
      <xdr:colOff>732663</xdr:colOff>
      <xdr:row>25</xdr:row>
      <xdr:rowOff>54264</xdr:rowOff>
    </xdr:to>
    <xdr:sp macro="" textlink="">
      <xdr:nvSpPr>
        <xdr:cNvPr id="72" name="Text Box 24">
          <a:extLst>
            <a:ext uri="{FF2B5EF4-FFF2-40B4-BE49-F238E27FC236}">
              <a16:creationId xmlns:a16="http://schemas.microsoft.com/office/drawing/2014/main" id="{F8E68FD5-84A2-4159-9450-20A5EBDD11F4}"/>
            </a:ext>
          </a:extLst>
        </xdr:cNvPr>
        <xdr:cNvSpPr txBox="1">
          <a:spLocks noChangeArrowheads="1"/>
        </xdr:cNvSpPr>
      </xdr:nvSpPr>
      <xdr:spPr bwMode="auto">
        <a:xfrm>
          <a:off x="12639675" y="113633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476250</xdr:colOff>
      <xdr:row>23</xdr:row>
      <xdr:rowOff>0</xdr:rowOff>
    </xdr:from>
    <xdr:to>
      <xdr:col>6</xdr:col>
      <xdr:colOff>723138</xdr:colOff>
      <xdr:row>23</xdr:row>
      <xdr:rowOff>35214</xdr:rowOff>
    </xdr:to>
    <xdr:sp macro="" textlink="">
      <xdr:nvSpPr>
        <xdr:cNvPr id="73" name="Text Box 24">
          <a:extLst>
            <a:ext uri="{FF2B5EF4-FFF2-40B4-BE49-F238E27FC236}">
              <a16:creationId xmlns:a16="http://schemas.microsoft.com/office/drawing/2014/main" id="{5C63C4CF-7295-48DA-8F30-D3BF3004C6AE}"/>
            </a:ext>
          </a:extLst>
        </xdr:cNvPr>
        <xdr:cNvSpPr txBox="1">
          <a:spLocks noChangeArrowheads="1"/>
        </xdr:cNvSpPr>
      </xdr:nvSpPr>
      <xdr:spPr bwMode="auto">
        <a:xfrm>
          <a:off x="1263015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485775</xdr:colOff>
      <xdr:row>27</xdr:row>
      <xdr:rowOff>0</xdr:rowOff>
    </xdr:from>
    <xdr:ext cx="246888" cy="35214"/>
    <xdr:sp macro="" textlink="">
      <xdr:nvSpPr>
        <xdr:cNvPr id="74" name="Text Box 24">
          <a:extLst>
            <a:ext uri="{FF2B5EF4-FFF2-40B4-BE49-F238E27FC236}">
              <a16:creationId xmlns:a16="http://schemas.microsoft.com/office/drawing/2014/main" id="{F6ACD517-501F-48D8-BFD9-BCB1CB53610B}"/>
            </a:ext>
          </a:extLst>
        </xdr:cNvPr>
        <xdr:cNvSpPr txBox="1">
          <a:spLocks noChangeArrowheads="1"/>
        </xdr:cNvSpPr>
      </xdr:nvSpPr>
      <xdr:spPr bwMode="auto">
        <a:xfrm>
          <a:off x="12639675" y="121824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6</xdr:col>
      <xdr:colOff>485775</xdr:colOff>
      <xdr:row>28</xdr:row>
      <xdr:rowOff>19050</xdr:rowOff>
    </xdr:from>
    <xdr:ext cx="246888" cy="35214"/>
    <xdr:sp macro="" textlink="">
      <xdr:nvSpPr>
        <xdr:cNvPr id="75" name="Text Box 24">
          <a:extLst>
            <a:ext uri="{FF2B5EF4-FFF2-40B4-BE49-F238E27FC236}">
              <a16:creationId xmlns:a16="http://schemas.microsoft.com/office/drawing/2014/main" id="{35B6AA21-FB98-4600-8D16-06D93D1BEEC7}"/>
            </a:ext>
          </a:extLst>
        </xdr:cNvPr>
        <xdr:cNvSpPr txBox="1">
          <a:spLocks noChangeArrowheads="1"/>
        </xdr:cNvSpPr>
      </xdr:nvSpPr>
      <xdr:spPr bwMode="auto">
        <a:xfrm>
          <a:off x="13963650" y="135445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3</xdr:col>
      <xdr:colOff>476250</xdr:colOff>
      <xdr:row>23</xdr:row>
      <xdr:rowOff>0</xdr:rowOff>
    </xdr:from>
    <xdr:ext cx="246888" cy="35214"/>
    <xdr:sp macro="" textlink="">
      <xdr:nvSpPr>
        <xdr:cNvPr id="76" name="Text Box 24">
          <a:extLst>
            <a:ext uri="{FF2B5EF4-FFF2-40B4-BE49-F238E27FC236}">
              <a16:creationId xmlns:a16="http://schemas.microsoft.com/office/drawing/2014/main" id="{9D73916C-8353-4C98-96A1-EC5C2938A194}"/>
            </a:ext>
          </a:extLst>
        </xdr:cNvPr>
        <xdr:cNvSpPr txBox="1">
          <a:spLocks noChangeArrowheads="1"/>
        </xdr:cNvSpPr>
      </xdr:nvSpPr>
      <xdr:spPr bwMode="auto">
        <a:xfrm>
          <a:off x="655320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7" name="Text Box 3">
          <a:extLst>
            <a:ext uri="{FF2B5EF4-FFF2-40B4-BE49-F238E27FC236}">
              <a16:creationId xmlns:a16="http://schemas.microsoft.com/office/drawing/2014/main" id="{5CCE1CC2-8395-4ABA-9A70-43B659FFA45F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8" name="Text Box 14">
          <a:extLst>
            <a:ext uri="{FF2B5EF4-FFF2-40B4-BE49-F238E27FC236}">
              <a16:creationId xmlns:a16="http://schemas.microsoft.com/office/drawing/2014/main" id="{BD2BAD57-0732-4DDE-8E3E-3E10AE337DC0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9" name="Text Box 31">
          <a:extLst>
            <a:ext uri="{FF2B5EF4-FFF2-40B4-BE49-F238E27FC236}">
              <a16:creationId xmlns:a16="http://schemas.microsoft.com/office/drawing/2014/main" id="{E143FB5F-CE15-4180-B992-00B3C1DFE985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0" name="Text Box 33">
          <a:extLst>
            <a:ext uri="{FF2B5EF4-FFF2-40B4-BE49-F238E27FC236}">
              <a16:creationId xmlns:a16="http://schemas.microsoft.com/office/drawing/2014/main" id="{D0FF24D4-A3BD-42C7-8988-3459C780C14B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7"/>
    <xdr:sp macro="" textlink="">
      <xdr:nvSpPr>
        <xdr:cNvPr id="81" name="Text Box 5">
          <a:extLst>
            <a:ext uri="{FF2B5EF4-FFF2-40B4-BE49-F238E27FC236}">
              <a16:creationId xmlns:a16="http://schemas.microsoft.com/office/drawing/2014/main" id="{2D8B12D9-B26A-48C6-98D5-8763F42806FC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28</xdr:row>
      <xdr:rowOff>0</xdr:rowOff>
    </xdr:from>
    <xdr:ext cx="246888" cy="35214"/>
    <xdr:sp macro="" textlink="">
      <xdr:nvSpPr>
        <xdr:cNvPr id="82" name="Text Box 24">
          <a:extLst>
            <a:ext uri="{FF2B5EF4-FFF2-40B4-BE49-F238E27FC236}">
              <a16:creationId xmlns:a16="http://schemas.microsoft.com/office/drawing/2014/main" id="{D7DBC005-5F3A-46A8-B8E6-E96D6048430D}"/>
            </a:ext>
          </a:extLst>
        </xdr:cNvPr>
        <xdr:cNvSpPr txBox="1">
          <a:spLocks noChangeArrowheads="1"/>
        </xdr:cNvSpPr>
      </xdr:nvSpPr>
      <xdr:spPr bwMode="auto">
        <a:xfrm>
          <a:off x="13963650" y="135255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31</xdr:row>
      <xdr:rowOff>0</xdr:rowOff>
    </xdr:from>
    <xdr:ext cx="246888" cy="35217"/>
    <xdr:sp macro="" textlink="">
      <xdr:nvSpPr>
        <xdr:cNvPr id="83" name="Text Box 5">
          <a:extLst>
            <a:ext uri="{FF2B5EF4-FFF2-40B4-BE49-F238E27FC236}">
              <a16:creationId xmlns:a16="http://schemas.microsoft.com/office/drawing/2014/main" id="{9677991B-4EA9-4000-B0D3-4C318ECA0F09}"/>
            </a:ext>
          </a:extLst>
        </xdr:cNvPr>
        <xdr:cNvSpPr txBox="1">
          <a:spLocks noChangeArrowheads="1"/>
        </xdr:cNvSpPr>
      </xdr:nvSpPr>
      <xdr:spPr bwMode="auto">
        <a:xfrm>
          <a:off x="11768138" y="14644688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31</xdr:row>
      <xdr:rowOff>19050</xdr:rowOff>
    </xdr:from>
    <xdr:ext cx="246888" cy="35214"/>
    <xdr:sp macro="" textlink="">
      <xdr:nvSpPr>
        <xdr:cNvPr id="84" name="Text Box 24">
          <a:extLst>
            <a:ext uri="{FF2B5EF4-FFF2-40B4-BE49-F238E27FC236}">
              <a16:creationId xmlns:a16="http://schemas.microsoft.com/office/drawing/2014/main" id="{0D8CF2BA-6002-4314-B398-1A0F73833CF7}"/>
            </a:ext>
          </a:extLst>
        </xdr:cNvPr>
        <xdr:cNvSpPr txBox="1">
          <a:spLocks noChangeArrowheads="1"/>
        </xdr:cNvSpPr>
      </xdr:nvSpPr>
      <xdr:spPr bwMode="auto">
        <a:xfrm>
          <a:off x="13963650" y="146637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5" name="Text Box 3">
          <a:extLst>
            <a:ext uri="{FF2B5EF4-FFF2-40B4-BE49-F238E27FC236}">
              <a16:creationId xmlns:a16="http://schemas.microsoft.com/office/drawing/2014/main" id="{F7593FE3-DDB5-4B2F-A949-712561C3B0E9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6" name="Text Box 14">
          <a:extLst>
            <a:ext uri="{FF2B5EF4-FFF2-40B4-BE49-F238E27FC236}">
              <a16:creationId xmlns:a16="http://schemas.microsoft.com/office/drawing/2014/main" id="{A72F267E-7004-4EF3-A647-3CE8D5287C1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7" name="Text Box 31">
          <a:extLst>
            <a:ext uri="{FF2B5EF4-FFF2-40B4-BE49-F238E27FC236}">
              <a16:creationId xmlns:a16="http://schemas.microsoft.com/office/drawing/2014/main" id="{6AB19E2E-8C26-453C-82FD-9FCC19C87AF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8" name="Text Box 33">
          <a:extLst>
            <a:ext uri="{FF2B5EF4-FFF2-40B4-BE49-F238E27FC236}">
              <a16:creationId xmlns:a16="http://schemas.microsoft.com/office/drawing/2014/main" id="{329399D3-48E8-485F-B518-5F2228F628E5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77EBA757-18AD-4819-98F1-5D30B9B4D2B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0" name="Text Box 5">
          <a:extLst>
            <a:ext uri="{FF2B5EF4-FFF2-40B4-BE49-F238E27FC236}">
              <a16:creationId xmlns:a16="http://schemas.microsoft.com/office/drawing/2014/main" id="{10465003-773E-4A4F-A65A-3C8460D8A19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1" name="Text Box 16">
          <a:extLst>
            <a:ext uri="{FF2B5EF4-FFF2-40B4-BE49-F238E27FC236}">
              <a16:creationId xmlns:a16="http://schemas.microsoft.com/office/drawing/2014/main" id="{0B12960B-7886-4898-BF07-DCB8A8AA31C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2" name="Text Box 22">
          <a:extLst>
            <a:ext uri="{FF2B5EF4-FFF2-40B4-BE49-F238E27FC236}">
              <a16:creationId xmlns:a16="http://schemas.microsoft.com/office/drawing/2014/main" id="{316B60C8-E684-41C2-A1D9-0D6466DFA76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F90ED27A-99A5-4BB2-967E-D95EE31BCD0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20D2AA48-2C3A-46E6-8C94-C7DF4F5135BC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893D374F-EA55-4CD1-AD06-D99EA0E276D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2CD3C5FA-225E-4374-8094-21626C9D8D9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285F9BA9-0C41-4FB6-94A9-4F87CB58EF66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8" name="Text Box 5">
          <a:extLst>
            <a:ext uri="{FF2B5EF4-FFF2-40B4-BE49-F238E27FC236}">
              <a16:creationId xmlns:a16="http://schemas.microsoft.com/office/drawing/2014/main" id="{170C9671-2A91-4D88-9193-5159020DD2D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9" name="Text Box 16">
          <a:extLst>
            <a:ext uri="{FF2B5EF4-FFF2-40B4-BE49-F238E27FC236}">
              <a16:creationId xmlns:a16="http://schemas.microsoft.com/office/drawing/2014/main" id="{E7D78369-B201-424B-861B-B139873E335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00" name="Text Box 22">
          <a:extLst>
            <a:ext uri="{FF2B5EF4-FFF2-40B4-BE49-F238E27FC236}">
              <a16:creationId xmlns:a16="http://schemas.microsoft.com/office/drawing/2014/main" id="{BCBFF3B2-AF2A-4FD0-98CC-157E4D18FA4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1" name="Text Box 6">
          <a:extLst>
            <a:ext uri="{FF2B5EF4-FFF2-40B4-BE49-F238E27FC236}">
              <a16:creationId xmlns:a16="http://schemas.microsoft.com/office/drawing/2014/main" id="{2D04CE71-95FF-4D11-B523-26C6F65B2DC4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2" name="Text Box 17">
          <a:extLst>
            <a:ext uri="{FF2B5EF4-FFF2-40B4-BE49-F238E27FC236}">
              <a16:creationId xmlns:a16="http://schemas.microsoft.com/office/drawing/2014/main" id="{86977DCA-261F-4AF2-AF61-B9458D1F66E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3" name="Text Box 23">
          <a:extLst>
            <a:ext uri="{FF2B5EF4-FFF2-40B4-BE49-F238E27FC236}">
              <a16:creationId xmlns:a16="http://schemas.microsoft.com/office/drawing/2014/main" id="{273C75F1-DBB9-4E49-A826-EF17F83A2937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4" name="Text Box 24">
          <a:extLst>
            <a:ext uri="{FF2B5EF4-FFF2-40B4-BE49-F238E27FC236}">
              <a16:creationId xmlns:a16="http://schemas.microsoft.com/office/drawing/2014/main" id="{7A080713-DCE3-4001-A797-5427D5B35BB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5" name="Text Box 6">
          <a:extLst>
            <a:ext uri="{FF2B5EF4-FFF2-40B4-BE49-F238E27FC236}">
              <a16:creationId xmlns:a16="http://schemas.microsoft.com/office/drawing/2014/main" id="{17941026-3723-458D-A123-C2579CAE7F3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7"/>
    <xdr:sp macro="" textlink="">
      <xdr:nvSpPr>
        <xdr:cNvPr id="106" name="Text Box 5">
          <a:extLst>
            <a:ext uri="{FF2B5EF4-FFF2-40B4-BE49-F238E27FC236}">
              <a16:creationId xmlns:a16="http://schemas.microsoft.com/office/drawing/2014/main" id="{A73A7C29-8394-42F5-9351-2226A9EA5ED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27</xdr:row>
      <xdr:rowOff>19050</xdr:rowOff>
    </xdr:from>
    <xdr:ext cx="246888" cy="35214"/>
    <xdr:sp macro="" textlink="">
      <xdr:nvSpPr>
        <xdr:cNvPr id="107" name="Text Box 24">
          <a:extLst>
            <a:ext uri="{FF2B5EF4-FFF2-40B4-BE49-F238E27FC236}">
              <a16:creationId xmlns:a16="http://schemas.microsoft.com/office/drawing/2014/main" id="{9A549209-2C66-44AF-AE43-21C276D355CE}"/>
            </a:ext>
          </a:extLst>
        </xdr:cNvPr>
        <xdr:cNvSpPr txBox="1">
          <a:spLocks noChangeArrowheads="1"/>
        </xdr:cNvSpPr>
      </xdr:nvSpPr>
      <xdr:spPr bwMode="auto">
        <a:xfrm>
          <a:off x="13725525" y="126873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08" name="Text Box 3">
          <a:extLst>
            <a:ext uri="{FF2B5EF4-FFF2-40B4-BE49-F238E27FC236}">
              <a16:creationId xmlns:a16="http://schemas.microsoft.com/office/drawing/2014/main" id="{C8C47833-AF7C-4433-90DE-3004606286A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B0EABD83-22A7-4818-8C72-353793E81D7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0" name="Text Box 31">
          <a:extLst>
            <a:ext uri="{FF2B5EF4-FFF2-40B4-BE49-F238E27FC236}">
              <a16:creationId xmlns:a16="http://schemas.microsoft.com/office/drawing/2014/main" id="{F2669C44-4474-430A-AAFF-CC3AA5D619E1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1" name="Text Box 33">
          <a:extLst>
            <a:ext uri="{FF2B5EF4-FFF2-40B4-BE49-F238E27FC236}">
              <a16:creationId xmlns:a16="http://schemas.microsoft.com/office/drawing/2014/main" id="{C8DFEE7A-FB61-49D7-92E9-3F4DF00199FD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2" name="Text Box 34">
          <a:extLst>
            <a:ext uri="{FF2B5EF4-FFF2-40B4-BE49-F238E27FC236}">
              <a16:creationId xmlns:a16="http://schemas.microsoft.com/office/drawing/2014/main" id="{18162195-E74B-4484-B1EB-1E0CE1929CA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13" name="Text Box 5">
          <a:extLst>
            <a:ext uri="{FF2B5EF4-FFF2-40B4-BE49-F238E27FC236}">
              <a16:creationId xmlns:a16="http://schemas.microsoft.com/office/drawing/2014/main" id="{9426512A-718F-42C5-870D-1120FC0A9386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14" name="Text Box 16">
          <a:extLst>
            <a:ext uri="{FF2B5EF4-FFF2-40B4-BE49-F238E27FC236}">
              <a16:creationId xmlns:a16="http://schemas.microsoft.com/office/drawing/2014/main" id="{17FE5501-0BB7-47FE-AD34-DDBD1E4C23F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15" name="Text Box 22">
          <a:extLst>
            <a:ext uri="{FF2B5EF4-FFF2-40B4-BE49-F238E27FC236}">
              <a16:creationId xmlns:a16="http://schemas.microsoft.com/office/drawing/2014/main" id="{F7CB0D6C-FA03-4215-9239-A90A04A8E35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6" name="Text Box 3">
          <a:extLst>
            <a:ext uri="{FF2B5EF4-FFF2-40B4-BE49-F238E27FC236}">
              <a16:creationId xmlns:a16="http://schemas.microsoft.com/office/drawing/2014/main" id="{E722B86A-9A9F-4F5B-9D86-C2CBB50DA44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7" name="Text Box 14">
          <a:extLst>
            <a:ext uri="{FF2B5EF4-FFF2-40B4-BE49-F238E27FC236}">
              <a16:creationId xmlns:a16="http://schemas.microsoft.com/office/drawing/2014/main" id="{88F25EFB-4715-42F4-A73C-3B5C9F8506FC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8" name="Text Box 31">
          <a:extLst>
            <a:ext uri="{FF2B5EF4-FFF2-40B4-BE49-F238E27FC236}">
              <a16:creationId xmlns:a16="http://schemas.microsoft.com/office/drawing/2014/main" id="{D00F0EA6-B6E2-4E6E-969F-9CB650D8D6A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9" name="Text Box 33">
          <a:extLst>
            <a:ext uri="{FF2B5EF4-FFF2-40B4-BE49-F238E27FC236}">
              <a16:creationId xmlns:a16="http://schemas.microsoft.com/office/drawing/2014/main" id="{85FC4C7E-3E04-4D3A-9411-6377891B8688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20" name="Text Box 34">
          <a:extLst>
            <a:ext uri="{FF2B5EF4-FFF2-40B4-BE49-F238E27FC236}">
              <a16:creationId xmlns:a16="http://schemas.microsoft.com/office/drawing/2014/main" id="{8A80C440-EB9B-4F5C-B36E-80B95C1C299D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21" name="Text Box 5">
          <a:extLst>
            <a:ext uri="{FF2B5EF4-FFF2-40B4-BE49-F238E27FC236}">
              <a16:creationId xmlns:a16="http://schemas.microsoft.com/office/drawing/2014/main" id="{AB8D7EEA-1455-433F-8045-66AC9B09ABDE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22" name="Text Box 16">
          <a:extLst>
            <a:ext uri="{FF2B5EF4-FFF2-40B4-BE49-F238E27FC236}">
              <a16:creationId xmlns:a16="http://schemas.microsoft.com/office/drawing/2014/main" id="{C46DCB5B-40C6-4979-961A-6A1FB21D0590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23" name="Text Box 22">
          <a:extLst>
            <a:ext uri="{FF2B5EF4-FFF2-40B4-BE49-F238E27FC236}">
              <a16:creationId xmlns:a16="http://schemas.microsoft.com/office/drawing/2014/main" id="{BB41AD30-5525-4713-B806-F341E647F418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4" name="Text Box 6">
          <a:extLst>
            <a:ext uri="{FF2B5EF4-FFF2-40B4-BE49-F238E27FC236}">
              <a16:creationId xmlns:a16="http://schemas.microsoft.com/office/drawing/2014/main" id="{491367AF-1F6B-48EF-AF67-40A0A80C6A1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5" name="Text Box 17">
          <a:extLst>
            <a:ext uri="{FF2B5EF4-FFF2-40B4-BE49-F238E27FC236}">
              <a16:creationId xmlns:a16="http://schemas.microsoft.com/office/drawing/2014/main" id="{0CDB3F60-553B-4F04-B2D8-975B3F7A5075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6" name="Text Box 23">
          <a:extLst>
            <a:ext uri="{FF2B5EF4-FFF2-40B4-BE49-F238E27FC236}">
              <a16:creationId xmlns:a16="http://schemas.microsoft.com/office/drawing/2014/main" id="{1F3B4860-A46C-47B1-B245-7E770E88772E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7" name="Text Box 24">
          <a:extLst>
            <a:ext uri="{FF2B5EF4-FFF2-40B4-BE49-F238E27FC236}">
              <a16:creationId xmlns:a16="http://schemas.microsoft.com/office/drawing/2014/main" id="{49B775A8-C747-4EC5-83EF-45A3629FDA6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8" name="Text Box 6">
          <a:extLst>
            <a:ext uri="{FF2B5EF4-FFF2-40B4-BE49-F238E27FC236}">
              <a16:creationId xmlns:a16="http://schemas.microsoft.com/office/drawing/2014/main" id="{5D97D1BA-5524-4ACE-AC54-A26BB1FBA715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14889-EDB6-49B4-B6E0-895392C09812}">
  <sheetPr>
    <tabColor rgb="FFFFFF00"/>
    <pageSetUpPr fitToPage="1"/>
  </sheetPr>
  <dimension ref="A1:AH49"/>
  <sheetViews>
    <sheetView tabSelected="1" zoomScale="50" zoomScaleNormal="50" zoomScaleSheetLayoutView="40" workbookViewId="0">
      <selection activeCell="A21" sqref="A21:C21"/>
    </sheetView>
  </sheetViews>
  <sheetFormatPr baseColWidth="10" defaultRowHeight="14.25"/>
  <cols>
    <col min="1" max="1" width="36.140625" style="1" customWidth="1"/>
    <col min="2" max="2" width="32" style="1" customWidth="1"/>
    <col min="3" max="3" width="30.42578125" style="1" customWidth="1"/>
    <col min="4" max="4" width="33.7109375" style="1" customWidth="1"/>
    <col min="5" max="5" width="35.28515625" style="1" customWidth="1"/>
    <col min="6" max="6" width="31.140625" style="1" customWidth="1"/>
    <col min="7" max="7" width="37.28515625" style="1" customWidth="1"/>
    <col min="8" max="8" width="26.7109375" style="44" customWidth="1"/>
    <col min="9" max="9" width="36.42578125" style="1" customWidth="1"/>
    <col min="10" max="10" width="35.85546875" style="1" customWidth="1"/>
    <col min="11" max="11" width="29.140625" style="1" customWidth="1"/>
    <col min="12" max="13" width="25.85546875" style="1" customWidth="1"/>
    <col min="14" max="14" width="31" style="1" customWidth="1"/>
    <col min="15" max="15" width="28.28515625" style="1" customWidth="1"/>
    <col min="16" max="34" width="11.42578125" style="1"/>
    <col min="35" max="16384" width="11.42578125" style="2"/>
  </cols>
  <sheetData>
    <row r="1" spans="1:14" ht="151.5" customHeight="1" thickBot="1">
      <c r="A1" s="57" t="s">
        <v>36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pans="1:14" s="3" customFormat="1" ht="63.75" customHeight="1" thickBot="1">
      <c r="A2" s="58" t="s">
        <v>27</v>
      </c>
      <c r="B2" s="58" t="s">
        <v>33</v>
      </c>
      <c r="C2" s="58" t="s">
        <v>17</v>
      </c>
      <c r="D2" s="58"/>
      <c r="E2" s="58" t="s">
        <v>22</v>
      </c>
      <c r="F2" s="58" t="s">
        <v>18</v>
      </c>
      <c r="G2" s="58" t="s">
        <v>19</v>
      </c>
      <c r="H2" s="59" t="s">
        <v>20</v>
      </c>
      <c r="I2" s="58" t="s">
        <v>23</v>
      </c>
      <c r="J2" s="58" t="s">
        <v>24</v>
      </c>
      <c r="K2" s="58" t="s">
        <v>21</v>
      </c>
      <c r="L2" s="60" t="s">
        <v>28</v>
      </c>
      <c r="M2" s="60" t="s">
        <v>30</v>
      </c>
      <c r="N2" s="62" t="s">
        <v>25</v>
      </c>
    </row>
    <row r="3" spans="1:14" s="3" customFormat="1" ht="43.5" customHeight="1" thickBot="1">
      <c r="A3" s="58"/>
      <c r="B3" s="58"/>
      <c r="C3" s="27">
        <v>0.7</v>
      </c>
      <c r="D3" s="27">
        <v>0.3</v>
      </c>
      <c r="E3" s="58"/>
      <c r="F3" s="58"/>
      <c r="G3" s="58"/>
      <c r="H3" s="59"/>
      <c r="I3" s="58"/>
      <c r="J3" s="58"/>
      <c r="K3" s="58"/>
      <c r="L3" s="61"/>
      <c r="M3" s="61"/>
      <c r="N3" s="62"/>
    </row>
    <row r="4" spans="1:14" ht="29.25" customHeight="1" thickBot="1">
      <c r="A4" s="4" t="s">
        <v>9</v>
      </c>
      <c r="B4" s="49">
        <v>6161074.4699999997</v>
      </c>
      <c r="C4" s="49">
        <v>1226300.3999999999</v>
      </c>
      <c r="D4" s="53">
        <v>225969.04</v>
      </c>
      <c r="E4" s="49">
        <v>49093.07</v>
      </c>
      <c r="F4" s="49">
        <v>0</v>
      </c>
      <c r="G4" s="49">
        <v>90168.95</v>
      </c>
      <c r="H4" s="49">
        <v>177261.82</v>
      </c>
      <c r="I4" s="49">
        <v>106585.31</v>
      </c>
      <c r="J4" s="49">
        <v>11518.5</v>
      </c>
      <c r="K4" s="49">
        <v>1086903.69</v>
      </c>
      <c r="L4" s="49">
        <v>624290</v>
      </c>
      <c r="M4" s="49">
        <v>2908.36</v>
      </c>
      <c r="N4" s="49">
        <f>SUM(B4:M4)</f>
        <v>9762073.6099999994</v>
      </c>
    </row>
    <row r="5" spans="1:14" ht="29.25" customHeight="1" thickBot="1">
      <c r="A5" s="5" t="s">
        <v>1</v>
      </c>
      <c r="B5" s="50">
        <v>6570927.1200000001</v>
      </c>
      <c r="C5" s="50">
        <v>1307877.48</v>
      </c>
      <c r="D5" s="54">
        <v>381333.92</v>
      </c>
      <c r="E5" s="50">
        <v>52358.879999999997</v>
      </c>
      <c r="F5" s="50">
        <v>0</v>
      </c>
      <c r="G5" s="50">
        <v>96167.26</v>
      </c>
      <c r="H5" s="50">
        <v>177698.23</v>
      </c>
      <c r="I5" s="50">
        <v>145686.04999999999</v>
      </c>
      <c r="J5" s="50">
        <v>12284.76</v>
      </c>
      <c r="K5" s="50">
        <v>1104840.3700000001</v>
      </c>
      <c r="L5" s="50">
        <v>888027</v>
      </c>
      <c r="M5" s="50">
        <v>3563.64</v>
      </c>
      <c r="N5" s="50">
        <f t="shared" ref="N5:N16" si="0">SUM(B5:M5)</f>
        <v>10740764.710000001</v>
      </c>
    </row>
    <row r="6" spans="1:14" ht="29.25" customHeight="1" thickBot="1">
      <c r="A6" s="4" t="s">
        <v>2</v>
      </c>
      <c r="B6" s="49">
        <v>46099354.700000003</v>
      </c>
      <c r="C6" s="49">
        <v>9175616.5800000001</v>
      </c>
      <c r="D6" s="53">
        <v>2760606.72</v>
      </c>
      <c r="E6" s="49">
        <v>367331.82</v>
      </c>
      <c r="F6" s="49">
        <v>0</v>
      </c>
      <c r="G6" s="49">
        <v>674676.24</v>
      </c>
      <c r="H6" s="49">
        <v>877954.15</v>
      </c>
      <c r="I6" s="49">
        <v>1221712.3999999999</v>
      </c>
      <c r="J6" s="49">
        <v>86185.62000000001</v>
      </c>
      <c r="K6" s="49">
        <v>4972504.67</v>
      </c>
      <c r="L6" s="49">
        <v>5489283</v>
      </c>
      <c r="M6" s="49">
        <v>18302.55</v>
      </c>
      <c r="N6" s="49">
        <f t="shared" si="0"/>
        <v>71743528.450000003</v>
      </c>
    </row>
    <row r="7" spans="1:14" ht="29.25" customHeight="1" thickBot="1">
      <c r="A7" s="5" t="s">
        <v>10</v>
      </c>
      <c r="B7" s="50">
        <v>8185111.9699999997</v>
      </c>
      <c r="C7" s="50">
        <v>1629164.87</v>
      </c>
      <c r="D7" s="54">
        <v>414878.17</v>
      </c>
      <c r="E7" s="50">
        <v>65221.13</v>
      </c>
      <c r="F7" s="50">
        <v>0</v>
      </c>
      <c r="G7" s="50">
        <v>119791.28</v>
      </c>
      <c r="H7" s="50">
        <v>224009.8</v>
      </c>
      <c r="I7" s="50">
        <v>161494.18</v>
      </c>
      <c r="J7" s="50">
        <v>15302.58</v>
      </c>
      <c r="K7" s="50">
        <v>1353768.18</v>
      </c>
      <c r="L7" s="50">
        <v>1968756</v>
      </c>
      <c r="M7" s="50">
        <v>3800.16</v>
      </c>
      <c r="N7" s="50">
        <f t="shared" si="0"/>
        <v>14141298.32</v>
      </c>
    </row>
    <row r="8" spans="1:14" ht="29.25" customHeight="1" thickBot="1">
      <c r="A8" s="4" t="s">
        <v>12</v>
      </c>
      <c r="B8" s="49">
        <v>41301943.259999998</v>
      </c>
      <c r="C8" s="49">
        <v>8220739.7000000002</v>
      </c>
      <c r="D8" s="53">
        <v>2268913.7000000002</v>
      </c>
      <c r="E8" s="49">
        <v>329104.78000000003</v>
      </c>
      <c r="F8" s="49">
        <v>0</v>
      </c>
      <c r="G8" s="49">
        <v>604464.86</v>
      </c>
      <c r="H8" s="49">
        <v>843388.78</v>
      </c>
      <c r="I8" s="49">
        <v>1014262.44</v>
      </c>
      <c r="J8" s="49">
        <v>77216.570000000007</v>
      </c>
      <c r="K8" s="49">
        <v>5036238.0199999996</v>
      </c>
      <c r="L8" s="49">
        <v>6832176</v>
      </c>
      <c r="M8" s="49">
        <v>15648.55</v>
      </c>
      <c r="N8" s="49">
        <f t="shared" si="0"/>
        <v>66544096.659999996</v>
      </c>
    </row>
    <row r="9" spans="1:14" ht="29.25" customHeight="1" thickBot="1">
      <c r="A9" s="5" t="s">
        <v>3</v>
      </c>
      <c r="B9" s="50">
        <v>11813985.4</v>
      </c>
      <c r="C9" s="50">
        <v>2351455.92</v>
      </c>
      <c r="D9" s="54">
        <v>655808.98</v>
      </c>
      <c r="E9" s="50">
        <v>94136.95</v>
      </c>
      <c r="F9" s="50">
        <v>0</v>
      </c>
      <c r="G9" s="50">
        <v>172900.8</v>
      </c>
      <c r="H9" s="50">
        <v>276854.88</v>
      </c>
      <c r="I9" s="50">
        <v>270773.75</v>
      </c>
      <c r="J9" s="50">
        <v>22086.99</v>
      </c>
      <c r="K9" s="50">
        <v>2036879.77</v>
      </c>
      <c r="L9" s="50">
        <v>878211</v>
      </c>
      <c r="M9" s="50">
        <v>5634.17</v>
      </c>
      <c r="N9" s="50">
        <f t="shared" si="0"/>
        <v>18578728.610000003</v>
      </c>
    </row>
    <row r="10" spans="1:14" ht="29.25" customHeight="1" thickBot="1">
      <c r="A10" s="4" t="s">
        <v>31</v>
      </c>
      <c r="B10" s="49">
        <v>2503136.46</v>
      </c>
      <c r="C10" s="49">
        <v>498224.34</v>
      </c>
      <c r="D10" s="53">
        <v>135666.70000000001</v>
      </c>
      <c r="E10" s="49">
        <v>19945.650000000001</v>
      </c>
      <c r="F10" s="49">
        <v>0</v>
      </c>
      <c r="G10" s="49">
        <v>36634.06</v>
      </c>
      <c r="H10" s="49">
        <v>65338.19</v>
      </c>
      <c r="I10" s="49">
        <v>53943.55</v>
      </c>
      <c r="J10" s="49">
        <v>4679.7700000000004</v>
      </c>
      <c r="K10" s="49">
        <v>406240.47</v>
      </c>
      <c r="L10" s="49">
        <v>410013</v>
      </c>
      <c r="M10" s="49">
        <v>2006.87</v>
      </c>
      <c r="N10" s="49">
        <f t="shared" si="0"/>
        <v>4135829.0599999996</v>
      </c>
    </row>
    <row r="11" spans="1:14" ht="29.25" customHeight="1" thickBot="1">
      <c r="A11" s="5" t="s">
        <v>4</v>
      </c>
      <c r="B11" s="50">
        <v>10142847.060000001</v>
      </c>
      <c r="C11" s="50">
        <v>2018832.5</v>
      </c>
      <c r="D11" s="54">
        <v>517409.63</v>
      </c>
      <c r="E11" s="50">
        <v>80820.88</v>
      </c>
      <c r="F11" s="50">
        <v>0</v>
      </c>
      <c r="G11" s="50">
        <v>148443.25</v>
      </c>
      <c r="H11" s="50">
        <v>257981.97</v>
      </c>
      <c r="I11" s="50">
        <v>209258.48</v>
      </c>
      <c r="J11" s="50">
        <v>18962.689999999999</v>
      </c>
      <c r="K11" s="50">
        <v>1469408.28</v>
      </c>
      <c r="L11" s="50">
        <v>4370831</v>
      </c>
      <c r="M11" s="50">
        <v>4563.53</v>
      </c>
      <c r="N11" s="50">
        <f t="shared" si="0"/>
        <v>19239359.270000003</v>
      </c>
    </row>
    <row r="12" spans="1:14" ht="29.25" customHeight="1" thickBot="1">
      <c r="A12" s="4" t="s">
        <v>5</v>
      </c>
      <c r="B12" s="49">
        <v>6009157.1299999999</v>
      </c>
      <c r="C12" s="49">
        <v>1196062.77</v>
      </c>
      <c r="D12" s="53">
        <v>261321.3</v>
      </c>
      <c r="E12" s="49">
        <v>47882.55</v>
      </c>
      <c r="F12" s="49">
        <v>0</v>
      </c>
      <c r="G12" s="49">
        <v>87945.600000000006</v>
      </c>
      <c r="H12" s="49">
        <v>165034.97</v>
      </c>
      <c r="I12" s="49">
        <v>115263.46</v>
      </c>
      <c r="J12" s="49">
        <v>11234.5</v>
      </c>
      <c r="K12" s="49">
        <v>1014759.37</v>
      </c>
      <c r="L12" s="49">
        <v>501280</v>
      </c>
      <c r="M12" s="49">
        <v>2920.27</v>
      </c>
      <c r="N12" s="49">
        <f t="shared" si="0"/>
        <v>9412861.9199999981</v>
      </c>
    </row>
    <row r="13" spans="1:14" ht="29.25" customHeight="1" thickBot="1">
      <c r="A13" s="5" t="s">
        <v>6</v>
      </c>
      <c r="B13" s="50">
        <v>7505000.8799999999</v>
      </c>
      <c r="C13" s="50">
        <v>1493795.54</v>
      </c>
      <c r="D13" s="54">
        <v>453161.41</v>
      </c>
      <c r="E13" s="50">
        <v>59801.83</v>
      </c>
      <c r="F13" s="50">
        <v>0</v>
      </c>
      <c r="G13" s="50">
        <v>109837.67</v>
      </c>
      <c r="H13" s="50">
        <v>191994.77</v>
      </c>
      <c r="I13" s="50">
        <v>150371.37</v>
      </c>
      <c r="J13" s="50">
        <v>14031.07</v>
      </c>
      <c r="K13" s="50">
        <v>1352190</v>
      </c>
      <c r="L13" s="50">
        <v>375775</v>
      </c>
      <c r="M13" s="50">
        <v>3520.11</v>
      </c>
      <c r="N13" s="50">
        <f t="shared" si="0"/>
        <v>11709479.649999999</v>
      </c>
    </row>
    <row r="14" spans="1:14" ht="29.25" customHeight="1" thickBot="1">
      <c r="A14" s="4" t="s">
        <v>7</v>
      </c>
      <c r="B14" s="49">
        <v>5545996.0999999996</v>
      </c>
      <c r="C14" s="49">
        <v>1103875.19</v>
      </c>
      <c r="D14" s="53">
        <v>79376.5</v>
      </c>
      <c r="E14" s="49">
        <v>44191.95</v>
      </c>
      <c r="F14" s="49">
        <v>0</v>
      </c>
      <c r="G14" s="49">
        <v>81167.12</v>
      </c>
      <c r="H14" s="49">
        <v>172404.02</v>
      </c>
      <c r="I14" s="49">
        <v>30187.57</v>
      </c>
      <c r="J14" s="49">
        <v>10368.59</v>
      </c>
      <c r="K14" s="49">
        <v>1341177.5</v>
      </c>
      <c r="L14" s="49">
        <v>401977</v>
      </c>
      <c r="M14" s="49">
        <v>1557.01</v>
      </c>
      <c r="N14" s="49">
        <f t="shared" si="0"/>
        <v>8812278.5499999989</v>
      </c>
    </row>
    <row r="15" spans="1:14" ht="29.25" customHeight="1" thickBot="1">
      <c r="A15" s="5" t="s">
        <v>32</v>
      </c>
      <c r="B15" s="50">
        <v>2280007.8499999996</v>
      </c>
      <c r="C15" s="50">
        <v>453812.81</v>
      </c>
      <c r="D15" s="54">
        <v>126147.1</v>
      </c>
      <c r="E15" s="50">
        <v>18167.7</v>
      </c>
      <c r="F15" s="50">
        <v>0</v>
      </c>
      <c r="G15" s="50">
        <v>33368.519999999997</v>
      </c>
      <c r="H15" s="50">
        <v>55012.05</v>
      </c>
      <c r="I15" s="50">
        <v>51201.41</v>
      </c>
      <c r="J15" s="50">
        <v>4262.62</v>
      </c>
      <c r="K15" s="50">
        <v>404734.97</v>
      </c>
      <c r="L15" s="50">
        <v>0</v>
      </c>
      <c r="M15" s="50">
        <v>1945.09</v>
      </c>
      <c r="N15" s="50">
        <f t="shared" si="0"/>
        <v>3428660.12</v>
      </c>
    </row>
    <row r="16" spans="1:14" ht="29.25" customHeight="1" thickBot="1">
      <c r="A16" s="4" t="s">
        <v>8</v>
      </c>
      <c r="B16" s="49">
        <v>4315520.8</v>
      </c>
      <c r="C16" s="49">
        <v>858961.35</v>
      </c>
      <c r="D16" s="53">
        <v>82067.98</v>
      </c>
      <c r="E16" s="49">
        <v>34387.21</v>
      </c>
      <c r="F16" s="49">
        <v>0</v>
      </c>
      <c r="G16" s="49">
        <v>63158.79</v>
      </c>
      <c r="H16" s="49">
        <v>128759.81</v>
      </c>
      <c r="I16" s="49">
        <v>37896.83</v>
      </c>
      <c r="J16" s="49">
        <v>8068.14</v>
      </c>
      <c r="K16" s="49">
        <v>787871.11</v>
      </c>
      <c r="L16" s="49">
        <v>8862</v>
      </c>
      <c r="M16" s="49">
        <v>1719.49</v>
      </c>
      <c r="N16" s="49">
        <f t="shared" si="0"/>
        <v>6327273.5099999998</v>
      </c>
    </row>
    <row r="17" spans="1:34" s="48" customFormat="1" ht="42.75" customHeight="1" thickBot="1">
      <c r="A17" s="46" t="s">
        <v>11</v>
      </c>
      <c r="B17" s="38">
        <f>SUM(B4:B16)</f>
        <v>158434063.20000002</v>
      </c>
      <c r="C17" s="38">
        <f>SUM(C4:C16)</f>
        <v>31534719.450000003</v>
      </c>
      <c r="D17" s="38">
        <f>SUM(D4:D16)</f>
        <v>8362661.1500000013</v>
      </c>
      <c r="E17" s="38">
        <f t="shared" ref="E17:L17" si="1">SUM(E4:E16)</f>
        <v>1262444.4000000001</v>
      </c>
      <c r="F17" s="38">
        <f t="shared" si="1"/>
        <v>0</v>
      </c>
      <c r="G17" s="38">
        <f t="shared" si="1"/>
        <v>2318724.4000000004</v>
      </c>
      <c r="H17" s="38">
        <f t="shared" si="1"/>
        <v>3613693.4400000004</v>
      </c>
      <c r="I17" s="38">
        <f t="shared" si="1"/>
        <v>3568636.8</v>
      </c>
      <c r="J17" s="38">
        <f t="shared" si="1"/>
        <v>296202.40000000002</v>
      </c>
      <c r="K17" s="38">
        <f t="shared" si="1"/>
        <v>22367516.399999999</v>
      </c>
      <c r="L17" s="38">
        <f t="shared" si="1"/>
        <v>22749481</v>
      </c>
      <c r="M17" s="38">
        <f>SUM(M4:M16)</f>
        <v>68089.8</v>
      </c>
      <c r="N17" s="38">
        <f>SUM(N4:N16)</f>
        <v>254576232.44000003</v>
      </c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</row>
    <row r="18" spans="1:34" s="47" customFormat="1" ht="42.75" customHeight="1">
      <c r="A18" s="51"/>
      <c r="B18" s="51"/>
      <c r="C18" s="51"/>
      <c r="D18" s="51"/>
      <c r="E18" s="51"/>
      <c r="G18" s="51"/>
      <c r="H18" s="51"/>
      <c r="I18" s="51"/>
      <c r="J18" s="51"/>
      <c r="K18" s="51"/>
      <c r="L18" s="51"/>
      <c r="M18" s="51"/>
      <c r="N18" s="51"/>
    </row>
    <row r="19" spans="1:34" s="31" customFormat="1" ht="33" customHeight="1">
      <c r="A19" s="13"/>
      <c r="B19" s="13"/>
      <c r="C19" s="13"/>
      <c r="D19" s="13"/>
      <c r="E19" s="13"/>
      <c r="F19" s="13"/>
      <c r="G19" s="13"/>
      <c r="H19" s="39"/>
      <c r="I19" s="13"/>
      <c r="J19" s="13"/>
      <c r="K19" s="13"/>
      <c r="L19" s="13"/>
      <c r="M19" s="13"/>
      <c r="N19" s="34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</row>
    <row r="20" spans="1:34" s="6" customFormat="1" ht="24.75" customHeight="1">
      <c r="A20" s="55" t="s">
        <v>37</v>
      </c>
      <c r="B20" s="56"/>
      <c r="C20" s="56"/>
      <c r="D20" s="9"/>
      <c r="E20" s="10"/>
      <c r="F20" s="11"/>
      <c r="G20" s="10" t="s">
        <v>0</v>
      </c>
      <c r="H20" s="40"/>
      <c r="I20" s="12"/>
      <c r="J20" s="13"/>
      <c r="K20" s="13"/>
      <c r="L20" s="13"/>
      <c r="M20" s="13"/>
      <c r="N20" s="45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</row>
    <row r="21" spans="1:34" s="6" customFormat="1" ht="24.75" customHeight="1">
      <c r="A21" s="64" t="s">
        <v>16</v>
      </c>
      <c r="B21" s="64"/>
      <c r="C21" s="64"/>
      <c r="D21" s="37"/>
      <c r="E21" s="28">
        <v>660141930</v>
      </c>
      <c r="F21" s="14" t="s">
        <v>13</v>
      </c>
      <c r="G21" s="28">
        <f>ROUND(E21*0.24,2)</f>
        <v>158434063.19999999</v>
      </c>
      <c r="H21" s="41"/>
      <c r="I21" s="32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</row>
    <row r="22" spans="1:34" s="6" customFormat="1" ht="24.75" customHeight="1">
      <c r="A22" s="64" t="s">
        <v>29</v>
      </c>
      <c r="B22" s="64"/>
      <c r="C22" s="64"/>
      <c r="D22" s="37"/>
      <c r="E22" s="28">
        <v>31534719.450000003</v>
      </c>
      <c r="F22" s="14" t="s">
        <v>15</v>
      </c>
      <c r="G22" s="28">
        <f>E22</f>
        <v>31534719.450000003</v>
      </c>
      <c r="H22" s="41"/>
      <c r="I22" s="7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</row>
    <row r="23" spans="1:34" s="6" customFormat="1" ht="26.25" customHeight="1">
      <c r="A23" s="64" t="s">
        <v>26</v>
      </c>
      <c r="B23" s="64"/>
      <c r="C23" s="64"/>
      <c r="D23" s="37" t="s">
        <v>34</v>
      </c>
      <c r="E23" s="28">
        <v>8362661.1500000013</v>
      </c>
      <c r="F23" s="14" t="s">
        <v>15</v>
      </c>
      <c r="G23" s="28">
        <f>E23</f>
        <v>8362661.1500000013</v>
      </c>
      <c r="H23" s="41"/>
      <c r="I23" s="7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</row>
    <row r="24" spans="1:34" s="6" customFormat="1" ht="24" customHeight="1">
      <c r="A24" s="64" t="s">
        <v>22</v>
      </c>
      <c r="B24" s="64"/>
      <c r="C24" s="64"/>
      <c r="D24" s="37"/>
      <c r="E24" s="28">
        <v>6312222</v>
      </c>
      <c r="F24" s="14" t="s">
        <v>14</v>
      </c>
      <c r="G24" s="28">
        <f>ROUND(E24*0.2,2)</f>
        <v>1262444.3999999999</v>
      </c>
      <c r="H24" s="41"/>
      <c r="I24" s="7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</row>
    <row r="25" spans="1:34" s="6" customFormat="1" ht="27" customHeight="1">
      <c r="A25" s="64" t="s">
        <v>18</v>
      </c>
      <c r="B25" s="64"/>
      <c r="C25" s="64"/>
      <c r="D25" s="37"/>
      <c r="E25" s="30">
        <v>0</v>
      </c>
      <c r="F25" s="14" t="s">
        <v>14</v>
      </c>
      <c r="G25" s="28">
        <f>ROUND(E25*0.2,2)</f>
        <v>0</v>
      </c>
      <c r="H25" s="41"/>
      <c r="I25" s="7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</row>
    <row r="26" spans="1:34" s="6" customFormat="1" ht="32.25" customHeight="1">
      <c r="A26" s="64" t="s">
        <v>19</v>
      </c>
      <c r="B26" s="64"/>
      <c r="C26" s="64"/>
      <c r="D26" s="37"/>
      <c r="E26" s="28">
        <v>11593622</v>
      </c>
      <c r="F26" s="14" t="s">
        <v>14</v>
      </c>
      <c r="G26" s="28">
        <f>ROUND(E26*0.2,2)</f>
        <v>2318724.4</v>
      </c>
      <c r="H26" s="41"/>
      <c r="I26" s="7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1:34" s="6" customFormat="1" ht="32.25" customHeight="1">
      <c r="A27" s="64" t="s">
        <v>20</v>
      </c>
      <c r="B27" s="64"/>
      <c r="C27" s="64"/>
      <c r="D27" s="37"/>
      <c r="E27" s="28">
        <v>15057056</v>
      </c>
      <c r="F27" s="14" t="s">
        <v>13</v>
      </c>
      <c r="G27" s="28">
        <f>ROUND(E27*0.24,2)</f>
        <v>3613693.44</v>
      </c>
      <c r="H27" s="41"/>
      <c r="I27" s="7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</row>
    <row r="28" spans="1:34" s="6" customFormat="1" ht="33.75" customHeight="1">
      <c r="A28" s="64" t="s">
        <v>23</v>
      </c>
      <c r="B28" s="64"/>
      <c r="C28" s="64"/>
      <c r="D28" s="64"/>
      <c r="E28" s="28">
        <v>17843184</v>
      </c>
      <c r="F28" s="14" t="s">
        <v>14</v>
      </c>
      <c r="G28" s="28">
        <f>ROUND(E28*0.2,2)</f>
        <v>3568636.8</v>
      </c>
      <c r="H28" s="41"/>
      <c r="I28" s="7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</row>
    <row r="29" spans="1:34" s="6" customFormat="1" ht="32.25" customHeight="1">
      <c r="A29" s="64" t="s">
        <v>24</v>
      </c>
      <c r="B29" s="64"/>
      <c r="C29" s="64"/>
      <c r="D29" s="64"/>
      <c r="E29" s="28">
        <v>1481012</v>
      </c>
      <c r="F29" s="14" t="s">
        <v>14</v>
      </c>
      <c r="G29" s="28">
        <f>ROUND(E29*0.2,2)</f>
        <v>296202.40000000002</v>
      </c>
      <c r="H29" s="41"/>
      <c r="I29" s="7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</row>
    <row r="30" spans="1:34" s="6" customFormat="1" ht="29.25" customHeight="1">
      <c r="A30" s="64" t="s">
        <v>21</v>
      </c>
      <c r="B30" s="64"/>
      <c r="C30" s="64"/>
      <c r="D30" s="37"/>
      <c r="E30" s="28">
        <v>93197985</v>
      </c>
      <c r="F30" s="14" t="s">
        <v>13</v>
      </c>
      <c r="G30" s="28">
        <f>ROUND(E30*0.24,2)</f>
        <v>22367516.399999999</v>
      </c>
      <c r="H30" s="41"/>
      <c r="I30" s="7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</row>
    <row r="31" spans="1:34" s="6" customFormat="1" ht="25.5">
      <c r="A31" s="36" t="s">
        <v>28</v>
      </c>
      <c r="B31" s="36"/>
      <c r="C31" s="36"/>
      <c r="D31" s="37"/>
      <c r="E31" s="28">
        <v>64552013</v>
      </c>
      <c r="F31" s="14"/>
      <c r="G31" s="28">
        <v>22749481</v>
      </c>
      <c r="H31" s="41"/>
      <c r="I31" s="7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</row>
    <row r="32" spans="1:34" s="6" customFormat="1" ht="40.5" customHeight="1">
      <c r="A32" s="64" t="str">
        <f>+M2</f>
        <v>ART. 126 de la LISR  (Enajenación de Bienes)</v>
      </c>
      <c r="B32" s="64"/>
      <c r="C32" s="64"/>
      <c r="D32" s="37"/>
      <c r="E32" s="28">
        <v>340449</v>
      </c>
      <c r="F32" s="14" t="s">
        <v>14</v>
      </c>
      <c r="G32" s="28">
        <f>ROUND(E32*0.2,2)</f>
        <v>68089.8</v>
      </c>
      <c r="H32" s="41"/>
      <c r="I32" s="7"/>
      <c r="J32" s="8" t="s">
        <v>35</v>
      </c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</row>
    <row r="33" spans="1:14" ht="27" thickBot="1">
      <c r="A33" s="63" t="s">
        <v>11</v>
      </c>
      <c r="B33" s="63"/>
      <c r="C33" s="63"/>
      <c r="D33" s="15"/>
      <c r="E33" s="29">
        <f>SUM(E21:E32)</f>
        <v>910416853.60000002</v>
      </c>
      <c r="F33" s="16"/>
      <c r="G33" s="29">
        <f>SUM(G21:G32)</f>
        <v>254576232.44000003</v>
      </c>
      <c r="H33" s="52"/>
      <c r="I33" s="35"/>
      <c r="J33" s="8"/>
      <c r="K33" s="8"/>
      <c r="L33" s="8"/>
      <c r="M33" s="8"/>
      <c r="N33" s="8"/>
    </row>
    <row r="34" spans="1:14" ht="26.25" thickTop="1">
      <c r="A34" s="7"/>
      <c r="B34" s="7"/>
      <c r="C34" s="7"/>
      <c r="D34" s="7"/>
      <c r="E34" s="26"/>
      <c r="F34" s="7"/>
      <c r="G34" s="33"/>
      <c r="H34" s="41"/>
      <c r="I34" s="7"/>
      <c r="J34" s="8"/>
      <c r="K34" s="8"/>
      <c r="L34" s="8"/>
      <c r="M34" s="8"/>
      <c r="N34" s="8"/>
    </row>
    <row r="35" spans="1:14" ht="25.5">
      <c r="A35" s="17"/>
      <c r="B35" s="17"/>
      <c r="C35" s="17"/>
      <c r="D35" s="17"/>
      <c r="E35" s="17"/>
      <c r="F35" s="17"/>
      <c r="G35" s="28"/>
      <c r="H35" s="42"/>
      <c r="I35" s="17"/>
    </row>
    <row r="36" spans="1:14">
      <c r="A36" s="17"/>
      <c r="B36" s="17"/>
      <c r="C36" s="17"/>
      <c r="D36" s="17"/>
      <c r="E36" s="17"/>
      <c r="F36" s="17"/>
      <c r="G36" s="17"/>
      <c r="H36" s="42"/>
      <c r="I36" s="17"/>
    </row>
    <row r="37" spans="1:14" s="1" customFormat="1" ht="18">
      <c r="A37" s="65"/>
      <c r="B37" s="65"/>
      <c r="C37" s="65"/>
      <c r="D37" s="18"/>
      <c r="E37" s="19"/>
      <c r="F37" s="20"/>
      <c r="G37" s="19"/>
      <c r="H37" s="23"/>
      <c r="I37" s="20"/>
      <c r="J37" s="19"/>
    </row>
    <row r="38" spans="1:14" s="1" customFormat="1" ht="11.25" customHeight="1">
      <c r="A38" s="65"/>
      <c r="B38" s="65"/>
      <c r="C38" s="65"/>
      <c r="D38" s="18"/>
      <c r="E38" s="19"/>
      <c r="F38" s="20"/>
      <c r="G38" s="19"/>
      <c r="H38" s="23"/>
      <c r="I38" s="20"/>
      <c r="J38" s="19"/>
    </row>
    <row r="39" spans="1:14" s="1" customFormat="1" ht="18" hidden="1">
      <c r="A39" s="65"/>
      <c r="B39" s="65"/>
      <c r="C39" s="65"/>
      <c r="D39" s="18"/>
      <c r="E39" s="19"/>
      <c r="F39" s="20"/>
      <c r="G39" s="19"/>
      <c r="H39" s="23"/>
      <c r="I39" s="20"/>
      <c r="J39" s="19"/>
    </row>
    <row r="40" spans="1:14" s="1" customFormat="1" ht="18">
      <c r="A40" s="65"/>
      <c r="B40" s="65"/>
      <c r="C40" s="65"/>
      <c r="D40" s="18"/>
      <c r="E40" s="19"/>
      <c r="F40" s="20"/>
      <c r="G40" s="19"/>
      <c r="H40" s="23"/>
      <c r="I40" s="20"/>
      <c r="J40" s="19"/>
    </row>
    <row r="41" spans="1:14" s="1" customFormat="1" ht="18">
      <c r="A41" s="65"/>
      <c r="B41" s="65"/>
      <c r="C41" s="65"/>
      <c r="D41" s="18"/>
      <c r="E41" s="19"/>
      <c r="F41" s="20"/>
      <c r="G41" s="19"/>
      <c r="H41" s="23"/>
      <c r="I41" s="20"/>
      <c r="J41" s="19"/>
    </row>
    <row r="42" spans="1:14" s="1" customFormat="1" ht="18">
      <c r="A42" s="65"/>
      <c r="B42" s="65"/>
      <c r="C42" s="65"/>
      <c r="D42" s="18"/>
      <c r="E42" s="19"/>
      <c r="F42" s="20"/>
      <c r="G42" s="19"/>
      <c r="H42" s="23"/>
      <c r="I42" s="20"/>
      <c r="J42" s="19"/>
    </row>
    <row r="43" spans="1:14" s="1" customFormat="1" ht="18">
      <c r="A43" s="65"/>
      <c r="B43" s="65"/>
      <c r="C43" s="65"/>
      <c r="D43" s="18"/>
      <c r="E43" s="19"/>
      <c r="F43" s="20"/>
      <c r="G43" s="19"/>
      <c r="H43" s="23"/>
      <c r="I43" s="20"/>
      <c r="J43" s="19"/>
    </row>
    <row r="44" spans="1:14" s="1" customFormat="1" ht="18">
      <c r="A44" s="65"/>
      <c r="B44" s="65"/>
      <c r="C44" s="65"/>
      <c r="D44" s="18"/>
      <c r="E44" s="19"/>
      <c r="F44" s="20"/>
      <c r="G44" s="19"/>
      <c r="H44" s="23"/>
      <c r="I44" s="20"/>
      <c r="J44" s="19"/>
    </row>
    <row r="45" spans="1:14" s="1" customFormat="1" ht="18">
      <c r="A45" s="65"/>
      <c r="B45" s="65"/>
      <c r="C45" s="65"/>
      <c r="D45" s="21"/>
      <c r="E45" s="19"/>
      <c r="F45" s="20"/>
      <c r="G45" s="19"/>
      <c r="H45" s="23"/>
      <c r="I45" s="20"/>
      <c r="J45" s="19"/>
    </row>
    <row r="46" spans="1:14" s="1" customFormat="1" ht="18">
      <c r="A46" s="65"/>
      <c r="B46" s="65"/>
      <c r="C46" s="65"/>
      <c r="D46" s="18"/>
      <c r="E46" s="19"/>
      <c r="F46" s="20"/>
      <c r="G46" s="19"/>
      <c r="H46" s="23"/>
      <c r="I46" s="20"/>
      <c r="J46" s="19"/>
    </row>
    <row r="47" spans="1:14" ht="18">
      <c r="A47" s="17"/>
      <c r="B47" s="17"/>
      <c r="C47" s="17"/>
      <c r="D47" s="22"/>
      <c r="E47" s="22"/>
      <c r="F47" s="22"/>
      <c r="G47" s="22"/>
      <c r="H47" s="43"/>
      <c r="I47" s="22"/>
      <c r="J47" s="22"/>
    </row>
    <row r="48" spans="1:14" ht="15.75">
      <c r="A48" s="17"/>
      <c r="B48" s="17"/>
      <c r="C48" s="17"/>
      <c r="D48" s="23"/>
      <c r="E48" s="23"/>
      <c r="F48" s="19"/>
      <c r="G48" s="19"/>
      <c r="H48" s="23"/>
      <c r="I48" s="20"/>
    </row>
    <row r="49" spans="4:9" ht="15.75">
      <c r="D49" s="24"/>
      <c r="E49" s="24"/>
      <c r="F49" s="24"/>
      <c r="G49" s="24"/>
      <c r="I49" s="25"/>
    </row>
  </sheetData>
  <mergeCells count="37">
    <mergeCell ref="A43:C43"/>
    <mergeCell ref="A44:C44"/>
    <mergeCell ref="A45:C45"/>
    <mergeCell ref="A46:C46"/>
    <mergeCell ref="A37:C37"/>
    <mergeCell ref="A38:C38"/>
    <mergeCell ref="A39:C39"/>
    <mergeCell ref="A40:C40"/>
    <mergeCell ref="A41:C41"/>
    <mergeCell ref="A42:C42"/>
    <mergeCell ref="A33:C33"/>
    <mergeCell ref="A21:C21"/>
    <mergeCell ref="A22:C22"/>
    <mergeCell ref="A23:C23"/>
    <mergeCell ref="A24:C24"/>
    <mergeCell ref="A25:C25"/>
    <mergeCell ref="A26:C26"/>
    <mergeCell ref="A27:C27"/>
    <mergeCell ref="A30:C30"/>
    <mergeCell ref="A32:C32"/>
    <mergeCell ref="A28:D28"/>
    <mergeCell ref="A29:D29"/>
    <mergeCell ref="A20:C20"/>
    <mergeCell ref="A1:N1"/>
    <mergeCell ref="A2:A3"/>
    <mergeCell ref="B2:B3"/>
    <mergeCell ref="C2:D2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</mergeCells>
  <printOptions horizontalCentered="1"/>
  <pageMargins left="0.7" right="0.7" top="0.75" bottom="0.75" header="0.3" footer="0.3"/>
  <pageSetup scale="2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</vt:lpstr>
      <vt:lpstr>'PORTAL SEFIN'!Área_de_impresión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Martha Rosado</cp:lastModifiedBy>
  <cp:lastPrinted>2025-03-31T21:55:30Z</cp:lastPrinted>
  <dcterms:created xsi:type="dcterms:W3CDTF">2008-01-30T14:54:54Z</dcterms:created>
  <dcterms:modified xsi:type="dcterms:W3CDTF">2025-03-31T22:48:53Z</dcterms:modified>
</cp:coreProperties>
</file>