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tha Rosado\Documents\MARTHA\Documentos\PARTICIPACIONES\PARTICIPACIONES 2025\11 NOVIEMBRE\"/>
    </mc:Choice>
  </mc:AlternateContent>
  <xr:revisionPtr revIDLastSave="0" documentId="13_ncr:1_{B53D5682-9246-4007-BC1F-1D771D715652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ORTAL SAFIN" sheetId="34" r:id="rId1"/>
  </sheets>
  <definedNames>
    <definedName name="_xlnm.Print_Area" localSheetId="0">'PORTAL SAFIN'!$A$1:$N$34</definedName>
  </definedNames>
  <calcPr calcId="191029"/>
</workbook>
</file>

<file path=xl/calcChain.xml><?xml version="1.0" encoding="utf-8"?>
<calcChain xmlns="http://schemas.openxmlformats.org/spreadsheetml/2006/main">
  <c r="C17" i="34" l="1"/>
  <c r="N4" i="34"/>
  <c r="G28" i="34" l="1"/>
  <c r="G32" i="34" l="1"/>
  <c r="A32" i="34"/>
  <c r="G30" i="34"/>
  <c r="G29" i="34"/>
  <c r="G27" i="34"/>
  <c r="G26" i="34"/>
  <c r="G25" i="34"/>
  <c r="G24" i="34"/>
  <c r="G23" i="34"/>
  <c r="G21" i="34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G22" i="34"/>
  <c r="G33" i="34" s="1"/>
  <c r="E33" i="34"/>
</calcChain>
</file>

<file path=xl/sharedStrings.xml><?xml version="1.0" encoding="utf-8"?>
<sst xmlns="http://schemas.openxmlformats.org/spreadsheetml/2006/main" count="56" uniqueCount="39">
  <si>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</si>
  <si>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</si>
  <si>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</si>
  <si>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</si>
  <si>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</si>
  <si>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</si>
  <si>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</si>
  <si>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</si>
  <si>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</si>
  <si>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</si>
  <si>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</si>
  <si>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</si>
  <si>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</si>
  <si>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</si>
  <si>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</si>
  <si>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</si>
  <si>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</si>
  <si>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</si>
  <si>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</si>
  <si>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</si>
  <si>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</si>
  <si>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</si>
  <si>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</si>
  <si>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</si>
  <si>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</si>
  <si>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</si>
  <si>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</si>
  <si>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</si>
  <si>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</si>
  <si>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</si>
  <si>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</si>
  <si>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</si>
  <si>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</si>
  <si>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Fondo General de 
Participaciones</t>
  </si>
  <si>
    <t xml:space="preserve"> </t>
  </si>
  <si>
    <t xml:space="preserve">    </t>
  </si>
  <si>
    <t>PARTICIPACIONES A MUNICIPIOS NOVIEMBRE 2025</t>
  </si>
  <si>
    <t>NOVIEMBRE 2025</t>
  </si>
  <si>
    <t>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</si>
</sst>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  <numFmt numFmtId="169" formatCode="#,##0.00_ ;\-#,##0.00\ 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6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7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168" fontId="27" fillId="2" borderId="0" xfId="47" applyNumberFormat="1" applyFont="1" applyFill="1" applyBorder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29" fillId="5" borderId="2" xfId="25" applyNumberFormat="1" applyFont="1" applyFill="1" applyBorder="1" applyAlignment="1">
      <alignment horizontal="center" vertical="center"/>
    </xf>
    <xf numFmtId="43" fontId="30" fillId="2" borderId="0" xfId="25" applyFont="1" applyFill="1"/>
    <xf numFmtId="43" fontId="30" fillId="2" borderId="0" xfId="25" applyFont="1" applyFill="1" applyBorder="1"/>
    <xf numFmtId="43" fontId="27" fillId="2" borderId="0" xfId="25" applyFont="1" applyFill="1" applyBorder="1"/>
    <xf numFmtId="43" fontId="19" fillId="2" borderId="0" xfId="25" applyFont="1" applyFill="1" applyBorder="1"/>
    <xf numFmtId="43" fontId="34" fillId="2" borderId="0" xfId="25" applyFont="1" applyFill="1" applyBorder="1"/>
    <xf numFmtId="43" fontId="19" fillId="2" borderId="0" xfId="25" applyFont="1" applyFill="1"/>
    <xf numFmtId="4" fontId="30" fillId="2" borderId="0" xfId="47" applyNumberFormat="1" applyFont="1" applyFill="1"/>
    <xf numFmtId="3" fontId="23" fillId="5" borderId="2" xfId="1" applyNumberFormat="1" applyFont="1" applyFill="1" applyBorder="1" applyAlignment="1">
      <alignment horizontal="center" vertical="center"/>
    </xf>
    <xf numFmtId="3" fontId="25" fillId="2" borderId="0" xfId="47" applyNumberFormat="1" applyFont="1" applyFill="1"/>
    <xf numFmtId="3" fontId="25" fillId="0" borderId="0" xfId="47" applyNumberFormat="1" applyFont="1"/>
    <xf numFmtId="3" fontId="37" fillId="2" borderId="2" xfId="25" applyNumberFormat="1" applyFont="1" applyFill="1" applyBorder="1" applyAlignment="1">
      <alignment horizontal="center" vertical="center"/>
    </xf>
    <xf numFmtId="3" fontId="37" fillId="3" borderId="2" xfId="25" applyNumberFormat="1" applyFont="1" applyFill="1" applyBorder="1" applyAlignment="1">
      <alignment horizontal="center" vertical="center"/>
    </xf>
    <xf numFmtId="3" fontId="29" fillId="2" borderId="0" xfId="25" applyNumberFormat="1" applyFont="1" applyFill="1" applyBorder="1" applyAlignment="1">
      <alignment horizontal="center" vertical="center"/>
    </xf>
    <xf numFmtId="43" fontId="38" fillId="2" borderId="0" xfId="25" applyFont="1" applyFill="1" applyBorder="1"/>
    <xf numFmtId="169" fontId="37" fillId="2" borderId="2" xfId="25" applyNumberFormat="1" applyFont="1" applyFill="1" applyBorder="1" applyAlignment="1">
      <alignment horizontal="center" vertical="center"/>
    </xf>
    <xf numFmtId="169" fontId="37" fillId="3" borderId="2" xfId="25" applyNumberFormat="1" applyFont="1" applyFill="1" applyBorder="1" applyAlignment="1">
      <alignment horizontal="center" vertical="center"/>
    </xf>
    <xf numFmtId="0" fontId="26" fillId="2" borderId="0" xfId="1" applyFont="1" applyFill="1" applyBorder="1" applyAlignment="1" applyProtection="1">
      <alignment horizontal="left" vertical="center" wrapText="1"/>
    </xf>
    <xf numFmtId="0" fontId="32" fillId="2" borderId="0" xfId="1" applyFont="1" applyFill="1" applyBorder="1" applyAlignment="1" applyProtection="1">
      <alignment horizontal="center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18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43" fontId="24" fillId="6" borderId="2" xfId="25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9"/>
  <sheetViews>
    <sheetView tabSelected="1" zoomScale="50" zoomScaleNormal="50" zoomScaleSheetLayoutView="40" workbookViewId="0">
      <selection activeCell="E21" sqref="E21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1" customWidth="1"/>
    <col min="8" max="8" width="26.7109375" style="44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60" t="s">
        <v>36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s="3" customFormat="1" ht="63.75" customHeight="1" thickBot="1">
      <c r="A2" s="61" t="s">
        <v>27</v>
      </c>
      <c r="B2" s="61" t="s">
        <v>33</v>
      </c>
      <c r="C2" s="61" t="s">
        <v>17</v>
      </c>
      <c r="D2" s="61"/>
      <c r="E2" s="61" t="s">
        <v>22</v>
      </c>
      <c r="F2" s="61" t="s">
        <v>18</v>
      </c>
      <c r="G2" s="61" t="s">
        <v>19</v>
      </c>
      <c r="H2" s="62" t="s">
        <v>20</v>
      </c>
      <c r="I2" s="61" t="s">
        <v>23</v>
      </c>
      <c r="J2" s="61" t="s">
        <v>24</v>
      </c>
      <c r="K2" s="61" t="s">
        <v>21</v>
      </c>
      <c r="L2" s="63" t="s">
        <v>28</v>
      </c>
      <c r="M2" s="63" t="s">
        <v>30</v>
      </c>
      <c r="N2" s="65" t="s">
        <v>25</v>
      </c>
    </row>
    <row r="3" spans="1:14" s="3" customFormat="1" ht="43.5" customHeight="1" thickBot="1">
      <c r="A3" s="61"/>
      <c r="B3" s="61"/>
      <c r="C3" s="27">
        <v>0.7</v>
      </c>
      <c r="D3" s="27">
        <v>0.3</v>
      </c>
      <c r="E3" s="61"/>
      <c r="F3" s="61"/>
      <c r="G3" s="61"/>
      <c r="H3" s="62"/>
      <c r="I3" s="61"/>
      <c r="J3" s="61"/>
      <c r="K3" s="61"/>
      <c r="L3" s="64"/>
      <c r="M3" s="64"/>
      <c r="N3" s="65"/>
    </row>
    <row r="4" spans="1:14" ht="29.25" customHeight="1" thickBot="1">
      <c r="A4" s="4" t="s">
        <v>9</v>
      </c>
      <c r="B4" s="49">
        <v>5515363.1399999997</v>
      </c>
      <c r="C4" s="49">
        <v>1115703.69</v>
      </c>
      <c r="D4" s="53">
        <v>205447.13</v>
      </c>
      <c r="E4" s="49">
        <v>55058.25</v>
      </c>
      <c r="F4" s="49">
        <v>0</v>
      </c>
      <c r="G4" s="49">
        <v>74027.77</v>
      </c>
      <c r="H4" s="49">
        <v>177261.82</v>
      </c>
      <c r="I4" s="49">
        <v>104551.42</v>
      </c>
      <c r="J4" s="49">
        <v>11701.46</v>
      </c>
      <c r="K4" s="49">
        <v>839436.83</v>
      </c>
      <c r="L4" s="49">
        <v>689496</v>
      </c>
      <c r="M4" s="49">
        <v>1899.96</v>
      </c>
      <c r="N4" s="49">
        <f>SUM(B4:M4)</f>
        <v>8789947.4700000007</v>
      </c>
    </row>
    <row r="5" spans="1:14" ht="29.25" customHeight="1" thickBot="1">
      <c r="A5" s="5" t="s">
        <v>1</v>
      </c>
      <c r="B5" s="50">
        <v>5996983.4500000002</v>
      </c>
      <c r="C5" s="50">
        <v>1213130.75</v>
      </c>
      <c r="D5" s="54">
        <v>259011.02</v>
      </c>
      <c r="E5" s="50">
        <v>59866.13</v>
      </c>
      <c r="F5" s="50">
        <v>0</v>
      </c>
      <c r="G5" s="50">
        <v>80492.12</v>
      </c>
      <c r="H5" s="50">
        <v>177698.23</v>
      </c>
      <c r="I5" s="50">
        <v>145334.39999999999</v>
      </c>
      <c r="J5" s="50">
        <v>12723.27</v>
      </c>
      <c r="K5" s="50">
        <v>853289.68</v>
      </c>
      <c r="L5" s="50">
        <v>6033</v>
      </c>
      <c r="M5" s="50">
        <v>2328.04</v>
      </c>
      <c r="N5" s="50">
        <f t="shared" ref="N5:N16" si="0">SUM(B5:M5)</f>
        <v>8806890.0899999999</v>
      </c>
    </row>
    <row r="6" spans="1:14" ht="29.25" customHeight="1" thickBot="1">
      <c r="A6" s="4" t="s">
        <v>2</v>
      </c>
      <c r="B6" s="49">
        <v>39297407.619999997</v>
      </c>
      <c r="C6" s="49">
        <v>7949478.8899999997</v>
      </c>
      <c r="D6" s="53">
        <v>2064598.55</v>
      </c>
      <c r="E6" s="49">
        <v>392294.51</v>
      </c>
      <c r="F6" s="49">
        <v>0</v>
      </c>
      <c r="G6" s="49">
        <v>527453.81000000006</v>
      </c>
      <c r="H6" s="49">
        <v>877954.15</v>
      </c>
      <c r="I6" s="49">
        <v>1169394.17</v>
      </c>
      <c r="J6" s="49">
        <v>83373.86</v>
      </c>
      <c r="K6" s="49">
        <v>3840361.94</v>
      </c>
      <c r="L6" s="49">
        <v>8973385</v>
      </c>
      <c r="M6" s="49">
        <v>11956.61</v>
      </c>
      <c r="N6" s="49">
        <f t="shared" si="0"/>
        <v>65187659.109999992</v>
      </c>
    </row>
    <row r="7" spans="1:14" ht="29.25" customHeight="1" thickBot="1">
      <c r="A7" s="5" t="s">
        <v>10</v>
      </c>
      <c r="B7" s="50">
        <v>7430655.0899999999</v>
      </c>
      <c r="C7" s="50">
        <v>1503148.41</v>
      </c>
      <c r="D7" s="54">
        <v>329458.27</v>
      </c>
      <c r="E7" s="50">
        <v>74178.05</v>
      </c>
      <c r="F7" s="50">
        <v>0</v>
      </c>
      <c r="G7" s="50">
        <v>99735.01</v>
      </c>
      <c r="H7" s="50">
        <v>224009.8</v>
      </c>
      <c r="I7" s="50">
        <v>162061.01</v>
      </c>
      <c r="J7" s="50">
        <v>15764.97</v>
      </c>
      <c r="K7" s="50">
        <v>1045541.46</v>
      </c>
      <c r="L7" s="50">
        <v>983800</v>
      </c>
      <c r="M7" s="50">
        <v>2482.5500000000002</v>
      </c>
      <c r="N7" s="50">
        <f t="shared" si="0"/>
        <v>11870834.620000001</v>
      </c>
    </row>
    <row r="8" spans="1:14" ht="29.25" customHeight="1" thickBot="1">
      <c r="A8" s="4" t="s">
        <v>12</v>
      </c>
      <c r="B8" s="49">
        <v>35749243.219999999</v>
      </c>
      <c r="C8" s="49">
        <v>7231720.1399999997</v>
      </c>
      <c r="D8" s="53">
        <v>1660836.7</v>
      </c>
      <c r="E8" s="49">
        <v>356874.23</v>
      </c>
      <c r="F8" s="49">
        <v>0</v>
      </c>
      <c r="G8" s="49">
        <v>479829.98</v>
      </c>
      <c r="H8" s="49">
        <v>843388.78</v>
      </c>
      <c r="I8" s="49">
        <v>1003033.93</v>
      </c>
      <c r="J8" s="49">
        <v>75846.03</v>
      </c>
      <c r="K8" s="49">
        <v>3889584.44</v>
      </c>
      <c r="L8" s="49">
        <v>6357886</v>
      </c>
      <c r="M8" s="49">
        <v>10222.82</v>
      </c>
      <c r="N8" s="49">
        <f t="shared" si="0"/>
        <v>57658466.269999996</v>
      </c>
    </row>
    <row r="9" spans="1:14" ht="29.25" customHeight="1" thickBot="1">
      <c r="A9" s="5" t="s">
        <v>3</v>
      </c>
      <c r="B9" s="50">
        <v>10617081.09</v>
      </c>
      <c r="C9" s="50">
        <v>2147731.04</v>
      </c>
      <c r="D9" s="54">
        <v>543895.69999999995</v>
      </c>
      <c r="E9" s="50">
        <v>105987.21</v>
      </c>
      <c r="F9" s="50">
        <v>0</v>
      </c>
      <c r="G9" s="50">
        <v>142503.54</v>
      </c>
      <c r="H9" s="50">
        <v>276854.88</v>
      </c>
      <c r="I9" s="50">
        <v>269485.56</v>
      </c>
      <c r="J9" s="50">
        <v>22525.33</v>
      </c>
      <c r="K9" s="50">
        <v>1573121.81</v>
      </c>
      <c r="L9" s="50">
        <v>798029</v>
      </c>
      <c r="M9" s="50">
        <v>3680.67</v>
      </c>
      <c r="N9" s="50">
        <f t="shared" si="0"/>
        <v>16500895.83</v>
      </c>
    </row>
    <row r="10" spans="1:14" ht="29.25" customHeight="1" thickBot="1">
      <c r="A10" s="4" t="s">
        <v>31</v>
      </c>
      <c r="B10" s="49">
        <v>2209260.1800000002</v>
      </c>
      <c r="C10" s="49">
        <v>446911.6</v>
      </c>
      <c r="D10" s="53">
        <v>107883.4</v>
      </c>
      <c r="E10" s="49">
        <v>22054.400000000001</v>
      </c>
      <c r="F10" s="49">
        <v>0</v>
      </c>
      <c r="G10" s="49">
        <v>29652.92</v>
      </c>
      <c r="H10" s="49">
        <v>65338.19</v>
      </c>
      <c r="I10" s="49">
        <v>54921.36</v>
      </c>
      <c r="J10" s="49">
        <v>4687.1899999999996</v>
      </c>
      <c r="K10" s="49">
        <v>313747.40999999997</v>
      </c>
      <c r="L10" s="49">
        <v>15509</v>
      </c>
      <c r="M10" s="49">
        <v>1311.04</v>
      </c>
      <c r="N10" s="49">
        <f t="shared" si="0"/>
        <v>3271276.69</v>
      </c>
    </row>
    <row r="11" spans="1:14" ht="29.25" customHeight="1" thickBot="1">
      <c r="A11" s="5" t="s">
        <v>4</v>
      </c>
      <c r="B11" s="50">
        <v>9097707.1400000006</v>
      </c>
      <c r="C11" s="50">
        <v>1840376.63</v>
      </c>
      <c r="D11" s="54">
        <v>438717.42</v>
      </c>
      <c r="E11" s="50">
        <v>90819.75</v>
      </c>
      <c r="F11" s="50">
        <v>0</v>
      </c>
      <c r="G11" s="50">
        <v>122110.35</v>
      </c>
      <c r="H11" s="50">
        <v>257981.97</v>
      </c>
      <c r="I11" s="50">
        <v>202826.61</v>
      </c>
      <c r="J11" s="50">
        <v>19301.800000000003</v>
      </c>
      <c r="K11" s="50">
        <v>1134852.56</v>
      </c>
      <c r="L11" s="50">
        <v>95801</v>
      </c>
      <c r="M11" s="50">
        <v>2981.24</v>
      </c>
      <c r="N11" s="50">
        <f t="shared" si="0"/>
        <v>13303476.470000001</v>
      </c>
    </row>
    <row r="12" spans="1:14" ht="29.25" customHeight="1" thickBot="1">
      <c r="A12" s="4" t="s">
        <v>5</v>
      </c>
      <c r="B12" s="49">
        <v>5491355.5499999998</v>
      </c>
      <c r="C12" s="49">
        <v>1110847.19</v>
      </c>
      <c r="D12" s="53">
        <v>237859.34</v>
      </c>
      <c r="E12" s="49">
        <v>54818.6</v>
      </c>
      <c r="F12" s="49">
        <v>0</v>
      </c>
      <c r="G12" s="49">
        <v>73705.53</v>
      </c>
      <c r="H12" s="49">
        <v>165034.97</v>
      </c>
      <c r="I12" s="49">
        <v>104981.65</v>
      </c>
      <c r="J12" s="49">
        <v>11650.53</v>
      </c>
      <c r="K12" s="49">
        <v>783718.37</v>
      </c>
      <c r="L12" s="49">
        <v>0</v>
      </c>
      <c r="M12" s="49">
        <v>1907.74</v>
      </c>
      <c r="N12" s="49">
        <f t="shared" si="0"/>
        <v>8035879.4700000007</v>
      </c>
    </row>
    <row r="13" spans="1:14" ht="29.25" customHeight="1" thickBot="1">
      <c r="A13" s="5" t="s">
        <v>6</v>
      </c>
      <c r="B13" s="50">
        <v>6756945.8499999996</v>
      </c>
      <c r="C13" s="50">
        <v>1366863.66</v>
      </c>
      <c r="D13" s="54">
        <v>236977.28</v>
      </c>
      <c r="E13" s="50">
        <v>67452.61</v>
      </c>
      <c r="F13" s="50">
        <v>0</v>
      </c>
      <c r="G13" s="50">
        <v>90692.42</v>
      </c>
      <c r="H13" s="50">
        <v>191994.77</v>
      </c>
      <c r="I13" s="50">
        <v>137840.51</v>
      </c>
      <c r="J13" s="50">
        <v>14335.62</v>
      </c>
      <c r="K13" s="50">
        <v>1044322.6</v>
      </c>
      <c r="L13" s="50">
        <v>1886</v>
      </c>
      <c r="M13" s="50">
        <v>2299.59</v>
      </c>
      <c r="N13" s="50">
        <f t="shared" si="0"/>
        <v>9911610.9099999983</v>
      </c>
    </row>
    <row r="14" spans="1:14" ht="29.25" customHeight="1" thickBot="1">
      <c r="A14" s="4" t="s">
        <v>7</v>
      </c>
      <c r="B14" s="49">
        <v>5410532.1900000004</v>
      </c>
      <c r="C14" s="49">
        <v>1094497.42</v>
      </c>
      <c r="D14" s="53">
        <v>63271.78</v>
      </c>
      <c r="E14" s="49">
        <v>54011.76</v>
      </c>
      <c r="F14" s="49">
        <v>0</v>
      </c>
      <c r="G14" s="49">
        <v>72620.710000000006</v>
      </c>
      <c r="H14" s="49">
        <v>172404.02</v>
      </c>
      <c r="I14" s="49">
        <v>29700.26</v>
      </c>
      <c r="J14" s="49">
        <v>11479.05</v>
      </c>
      <c r="K14" s="49">
        <v>1035817.42</v>
      </c>
      <c r="L14" s="49">
        <v>0</v>
      </c>
      <c r="M14" s="49">
        <v>1017.16</v>
      </c>
      <c r="N14" s="49">
        <f t="shared" si="0"/>
        <v>7945351.7699999996</v>
      </c>
    </row>
    <row r="15" spans="1:14" ht="29.25" customHeight="1" thickBot="1">
      <c r="A15" s="5" t="s">
        <v>32</v>
      </c>
      <c r="B15" s="50">
        <v>2036089.47</v>
      </c>
      <c r="C15" s="50">
        <v>411880.86</v>
      </c>
      <c r="D15" s="54">
        <v>89665.06</v>
      </c>
      <c r="E15" s="50">
        <v>20325.68</v>
      </c>
      <c r="F15" s="50">
        <v>0</v>
      </c>
      <c r="G15" s="50">
        <v>27328.6</v>
      </c>
      <c r="H15" s="50">
        <v>55012.05</v>
      </c>
      <c r="I15" s="50">
        <v>50021.05</v>
      </c>
      <c r="J15" s="50">
        <v>4319.79</v>
      </c>
      <c r="K15" s="50">
        <v>312584.68</v>
      </c>
      <c r="L15" s="50">
        <v>38919</v>
      </c>
      <c r="M15" s="50">
        <v>1270.68</v>
      </c>
      <c r="N15" s="50">
        <f t="shared" si="0"/>
        <v>3047416.9200000004</v>
      </c>
    </row>
    <row r="16" spans="1:14" ht="29.25" customHeight="1" thickBot="1">
      <c r="A16" s="4" t="s">
        <v>8</v>
      </c>
      <c r="B16" s="49">
        <v>4003324.97</v>
      </c>
      <c r="C16" s="49">
        <v>809833.25</v>
      </c>
      <c r="D16" s="53">
        <v>71821.100000000006</v>
      </c>
      <c r="E16" s="49">
        <v>39964.019999999997</v>
      </c>
      <c r="F16" s="49">
        <v>0</v>
      </c>
      <c r="G16" s="49">
        <v>53733.04</v>
      </c>
      <c r="H16" s="49">
        <v>128759.81</v>
      </c>
      <c r="I16" s="49">
        <v>37842.47</v>
      </c>
      <c r="J16" s="49">
        <v>8493.5</v>
      </c>
      <c r="K16" s="49">
        <v>608488.16</v>
      </c>
      <c r="L16" s="49">
        <v>4295</v>
      </c>
      <c r="M16" s="49">
        <v>1123.3</v>
      </c>
      <c r="N16" s="49">
        <f t="shared" si="0"/>
        <v>5767678.6199999992</v>
      </c>
    </row>
    <row r="17" spans="1:34" s="48" customFormat="1" ht="42.75" customHeight="1" thickBot="1">
      <c r="A17" s="46" t="s">
        <v>11</v>
      </c>
      <c r="B17" s="38">
        <f>SUM(B4:B16)</f>
        <v>139611948.96000001</v>
      </c>
      <c r="C17" s="38">
        <f>SUM(C4:C16)</f>
        <v>28242123.530000001</v>
      </c>
      <c r="D17" s="38">
        <f>SUM(D4:D16)</f>
        <v>6309442.75</v>
      </c>
      <c r="E17" s="38">
        <f t="shared" ref="E17:L17" si="1">SUM(E4:E16)</f>
        <v>1393705.2000000002</v>
      </c>
      <c r="F17" s="38">
        <f t="shared" si="1"/>
        <v>0</v>
      </c>
      <c r="G17" s="38">
        <f t="shared" si="1"/>
        <v>1873885.8</v>
      </c>
      <c r="H17" s="38">
        <f t="shared" si="1"/>
        <v>3613693.4400000004</v>
      </c>
      <c r="I17" s="38">
        <f t="shared" si="1"/>
        <v>3471994.4</v>
      </c>
      <c r="J17" s="38">
        <f t="shared" si="1"/>
        <v>296202.39999999997</v>
      </c>
      <c r="K17" s="38">
        <f t="shared" si="1"/>
        <v>17274867.359999999</v>
      </c>
      <c r="L17" s="38">
        <f t="shared" si="1"/>
        <v>17965039</v>
      </c>
      <c r="M17" s="38">
        <f>SUM(M4:M16)</f>
        <v>44481.4</v>
      </c>
      <c r="N17" s="38">
        <f>SUM(N4:N16)</f>
        <v>220097384.24000001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</row>
    <row r="18" spans="1:34" s="47" customFormat="1" ht="42.75" customHeight="1">
      <c r="A18" s="51"/>
      <c r="B18" s="51"/>
      <c r="C18" s="51"/>
      <c r="D18" s="51"/>
      <c r="E18" s="51"/>
      <c r="G18" s="51"/>
      <c r="H18" s="51"/>
      <c r="I18" s="51"/>
      <c r="J18" s="51"/>
      <c r="K18" s="51"/>
      <c r="L18" s="51"/>
      <c r="M18" s="51"/>
      <c r="N18" s="51"/>
    </row>
    <row r="19" spans="1:34" s="31" customFormat="1" ht="33" customHeight="1">
      <c r="A19" s="13"/>
      <c r="B19" s="13"/>
      <c r="C19" s="13"/>
      <c r="D19" s="13"/>
      <c r="E19" s="13"/>
      <c r="F19" s="13"/>
      <c r="G19" s="13"/>
      <c r="H19" s="39"/>
      <c r="I19" s="13"/>
      <c r="J19" s="13"/>
      <c r="K19" s="13"/>
      <c r="L19" s="13"/>
      <c r="M19" s="13"/>
      <c r="N19" s="34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</row>
    <row r="20" spans="1:34" s="6" customFormat="1" ht="24.75" customHeight="1">
      <c r="A20" s="58" t="s">
        <v>37</v>
      </c>
      <c r="B20" s="59"/>
      <c r="C20" s="59"/>
      <c r="D20" s="9"/>
      <c r="E20" s="10" t="s">
        <v>38</v>
      </c>
      <c r="F20" s="11"/>
      <c r="G20" s="10" t="s">
        <v>0</v>
      </c>
      <c r="H20" s="40"/>
      <c r="I20" s="12"/>
      <c r="J20" s="13"/>
      <c r="K20" s="13"/>
      <c r="L20" s="13"/>
      <c r="M20" s="13"/>
      <c r="N20" s="45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s="6" customFormat="1" ht="24.75" customHeight="1">
      <c r="A21" s="57" t="s">
        <v>16</v>
      </c>
      <c r="B21" s="57"/>
      <c r="C21" s="57"/>
      <c r="D21" s="37"/>
      <c r="E21" s="28">
        <v>581716454</v>
      </c>
      <c r="F21" s="14" t="s">
        <v>13</v>
      </c>
      <c r="G21" s="28">
        <f>ROUND(E21*0.24,2)</f>
        <v>139611948.96000001</v>
      </c>
      <c r="H21" s="41"/>
      <c r="I21" s="32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s="6" customFormat="1" ht="24.75" customHeight="1">
      <c r="A22" s="57" t="s">
        <v>29</v>
      </c>
      <c r="B22" s="57"/>
      <c r="C22" s="57"/>
      <c r="D22" s="37"/>
      <c r="E22" s="28">
        <v>28242123.530000001</v>
      </c>
      <c r="F22" s="14" t="s">
        <v>15</v>
      </c>
      <c r="G22" s="28">
        <f>E22</f>
        <v>28242123.530000001</v>
      </c>
      <c r="H22" s="41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s="6" customFormat="1" ht="26.25" customHeight="1">
      <c r="A23" s="57" t="s">
        <v>26</v>
      </c>
      <c r="B23" s="57"/>
      <c r="C23" s="57"/>
      <c r="D23" s="37" t="s">
        <v>34</v>
      </c>
      <c r="E23" s="28">
        <v>6309442.75</v>
      </c>
      <c r="F23" s="14" t="s">
        <v>15</v>
      </c>
      <c r="G23" s="28">
        <f>E23</f>
        <v>6309442.75</v>
      </c>
      <c r="H23" s="41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s="6" customFormat="1" ht="24" customHeight="1">
      <c r="A24" s="57" t="s">
        <v>22</v>
      </c>
      <c r="B24" s="57"/>
      <c r="C24" s="57"/>
      <c r="D24" s="37"/>
      <c r="E24" s="28">
        <v>6968526</v>
      </c>
      <c r="F24" s="14" t="s">
        <v>14</v>
      </c>
      <c r="G24" s="28">
        <f>ROUND(E24*0.2,2)</f>
        <v>1393705.2</v>
      </c>
      <c r="H24" s="41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s="6" customFormat="1" ht="27" customHeight="1">
      <c r="A25" s="57" t="s">
        <v>18</v>
      </c>
      <c r="B25" s="57"/>
      <c r="C25" s="57"/>
      <c r="D25" s="37"/>
      <c r="E25" s="30">
        <v>0</v>
      </c>
      <c r="F25" s="14" t="s">
        <v>14</v>
      </c>
      <c r="G25" s="28">
        <f>ROUND(E25*0.2,2)</f>
        <v>0</v>
      </c>
      <c r="H25" s="41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s="6" customFormat="1" ht="32.25" customHeight="1">
      <c r="A26" s="57" t="s">
        <v>19</v>
      </c>
      <c r="B26" s="57"/>
      <c r="C26" s="57"/>
      <c r="D26" s="37"/>
      <c r="E26" s="28">
        <v>9369429</v>
      </c>
      <c r="F26" s="14" t="s">
        <v>14</v>
      </c>
      <c r="G26" s="28">
        <f>ROUND(E26*0.2,2)</f>
        <v>1873885.8</v>
      </c>
      <c r="H26" s="41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s="6" customFormat="1" ht="32.25" customHeight="1">
      <c r="A27" s="57" t="s">
        <v>20</v>
      </c>
      <c r="B27" s="57"/>
      <c r="C27" s="57"/>
      <c r="D27" s="37"/>
      <c r="E27" s="28">
        <v>15057056</v>
      </c>
      <c r="F27" s="14" t="s">
        <v>13</v>
      </c>
      <c r="G27" s="28">
        <f>ROUND(E27*0.24,2)</f>
        <v>3613693.44</v>
      </c>
      <c r="H27" s="41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4" s="6" customFormat="1" ht="33.75" customHeight="1">
      <c r="A28" s="57" t="s">
        <v>23</v>
      </c>
      <c r="B28" s="57"/>
      <c r="C28" s="57"/>
      <c r="D28" s="57"/>
      <c r="E28" s="28">
        <v>17359972</v>
      </c>
      <c r="F28" s="14" t="s">
        <v>14</v>
      </c>
      <c r="G28" s="28">
        <f>ROUND(E28*0.2,2)</f>
        <v>3471994.4</v>
      </c>
      <c r="H28" s="41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s="6" customFormat="1" ht="32.25" customHeight="1">
      <c r="A29" s="57" t="s">
        <v>24</v>
      </c>
      <c r="B29" s="57"/>
      <c r="C29" s="57"/>
      <c r="D29" s="57"/>
      <c r="E29" s="28">
        <v>1481012</v>
      </c>
      <c r="F29" s="14" t="s">
        <v>14</v>
      </c>
      <c r="G29" s="28">
        <f>ROUND(E29*0.2,2)</f>
        <v>296202.40000000002</v>
      </c>
      <c r="H29" s="41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s="6" customFormat="1" ht="29.25" customHeight="1">
      <c r="A30" s="57" t="s">
        <v>21</v>
      </c>
      <c r="B30" s="57"/>
      <c r="C30" s="57"/>
      <c r="D30" s="37"/>
      <c r="E30" s="28">
        <v>71978614</v>
      </c>
      <c r="F30" s="14" t="s">
        <v>13</v>
      </c>
      <c r="G30" s="28">
        <f>ROUND(E30*0.24,2)</f>
        <v>17274867.359999999</v>
      </c>
      <c r="H30" s="41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ht="25.5">
      <c r="A31" s="36" t="s">
        <v>28</v>
      </c>
      <c r="B31" s="36"/>
      <c r="C31" s="36"/>
      <c r="D31" s="37"/>
      <c r="E31" s="28">
        <v>60127380</v>
      </c>
      <c r="F31" s="14"/>
      <c r="G31" s="28">
        <v>17965039</v>
      </c>
      <c r="H31" s="41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s="6" customFormat="1" ht="40.5" customHeight="1">
      <c r="A32" s="57" t="str">
        <f>+M2</f>
        <v>ART. 126 de la LISR  (Enajenación de Bienes)</v>
      </c>
      <c r="B32" s="57"/>
      <c r="C32" s="57"/>
      <c r="D32" s="37"/>
      <c r="E32" s="28">
        <v>222407</v>
      </c>
      <c r="F32" s="14" t="s">
        <v>14</v>
      </c>
      <c r="G32" s="28">
        <f>ROUND(E32*0.2,2)</f>
        <v>44481.4</v>
      </c>
      <c r="H32" s="41"/>
      <c r="I32" s="7"/>
      <c r="J32" s="8" t="s">
        <v>35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14" ht="27" thickBot="1">
      <c r="A33" s="56" t="s">
        <v>11</v>
      </c>
      <c r="B33" s="56"/>
      <c r="C33" s="56"/>
      <c r="D33" s="15"/>
      <c r="E33" s="29">
        <f>SUM(E21:E32)</f>
        <v>798832416.27999997</v>
      </c>
      <c r="F33" s="16"/>
      <c r="G33" s="29">
        <f>SUM(G21:G32)</f>
        <v>220097384.24000004</v>
      </c>
      <c r="H33" s="52"/>
      <c r="I33" s="35"/>
      <c r="J33" s="8"/>
      <c r="K33" s="8"/>
      <c r="L33" s="8"/>
      <c r="M33" s="8"/>
      <c r="N33" s="8"/>
    </row>
    <row r="34" spans="1:14" ht="26.25" thickTop="1">
      <c r="A34" s="7"/>
      <c r="B34" s="7"/>
      <c r="C34" s="7"/>
      <c r="D34" s="7"/>
      <c r="E34" s="26"/>
      <c r="F34" s="7"/>
      <c r="G34" s="33"/>
      <c r="H34" s="41"/>
      <c r="I34" s="7"/>
      <c r="J34" s="8"/>
      <c r="K34" s="8"/>
      <c r="L34" s="8"/>
      <c r="M34" s="8"/>
      <c r="N34" s="8"/>
    </row>
    <row r="35" spans="1:14" ht="25.5">
      <c r="A35" s="17"/>
      <c r="B35" s="17"/>
      <c r="C35" s="17"/>
      <c r="D35" s="17"/>
      <c r="E35" s="17"/>
      <c r="F35" s="17"/>
      <c r="G35" s="28"/>
      <c r="H35" s="42"/>
      <c r="I35" s="17"/>
    </row>
    <row r="36" spans="1:14">
      <c r="A36" s="17"/>
      <c r="B36" s="17"/>
      <c r="C36" s="17"/>
      <c r="D36" s="17"/>
      <c r="E36" s="17"/>
      <c r="F36" s="17"/>
      <c r="G36" s="17"/>
      <c r="H36" s="42"/>
      <c r="I36" s="17"/>
    </row>
    <row r="37" spans="1:14" s="1" customFormat="1" ht="18">
      <c r="A37" s="55"/>
      <c r="B37" s="55"/>
      <c r="C37" s="55"/>
      <c r="D37" s="18"/>
      <c r="E37" s="19"/>
      <c r="F37" s="20"/>
      <c r="G37" s="19"/>
      <c r="H37" s="23"/>
      <c r="I37" s="20"/>
      <c r="J37" s="19"/>
    </row>
    <row r="38" spans="1:14" s="1" customFormat="1" ht="11.25" customHeight="1">
      <c r="A38" s="55"/>
      <c r="B38" s="55"/>
      <c r="C38" s="55"/>
      <c r="D38" s="18"/>
      <c r="E38" s="19"/>
      <c r="F38" s="20"/>
      <c r="G38" s="19"/>
      <c r="H38" s="23"/>
      <c r="I38" s="20"/>
      <c r="J38" s="19"/>
    </row>
    <row r="39" spans="1:14" s="1" customFormat="1" ht="18" hidden="1">
      <c r="A39" s="55"/>
      <c r="B39" s="55"/>
      <c r="C39" s="55"/>
      <c r="D39" s="18"/>
      <c r="E39" s="19"/>
      <c r="F39" s="20"/>
      <c r="G39" s="19"/>
      <c r="H39" s="23"/>
      <c r="I39" s="20"/>
      <c r="J39" s="19"/>
    </row>
    <row r="40" spans="1:14" s="1" customFormat="1" ht="18">
      <c r="A40" s="55"/>
      <c r="B40" s="55"/>
      <c r="C40" s="55"/>
      <c r="D40" s="18"/>
      <c r="E40" s="19"/>
      <c r="F40" s="20"/>
      <c r="G40" s="19"/>
      <c r="H40" s="23"/>
      <c r="I40" s="20"/>
      <c r="J40" s="19"/>
    </row>
    <row r="41" spans="1:14" s="1" customFormat="1" ht="18">
      <c r="A41" s="55"/>
      <c r="B41" s="55"/>
      <c r="C41" s="55"/>
      <c r="D41" s="18"/>
      <c r="E41" s="19"/>
      <c r="F41" s="20"/>
      <c r="G41" s="19"/>
      <c r="H41" s="23"/>
      <c r="I41" s="20"/>
      <c r="J41" s="19"/>
    </row>
    <row r="42" spans="1:14" s="1" customFormat="1" ht="18">
      <c r="A42" s="55"/>
      <c r="B42" s="55"/>
      <c r="C42" s="55"/>
      <c r="D42" s="18"/>
      <c r="E42" s="19"/>
      <c r="F42" s="20"/>
      <c r="G42" s="19"/>
      <c r="H42" s="23"/>
      <c r="I42" s="20"/>
      <c r="J42" s="19"/>
    </row>
    <row r="43" spans="1:14" s="1" customFormat="1" ht="18">
      <c r="A43" s="55"/>
      <c r="B43" s="55"/>
      <c r="C43" s="55"/>
      <c r="D43" s="18"/>
      <c r="E43" s="19"/>
      <c r="F43" s="20"/>
      <c r="G43" s="19"/>
      <c r="H43" s="23"/>
      <c r="I43" s="20"/>
      <c r="J43" s="19"/>
    </row>
    <row r="44" spans="1:14" s="1" customFormat="1" ht="18">
      <c r="A44" s="55"/>
      <c r="B44" s="55"/>
      <c r="C44" s="55"/>
      <c r="D44" s="18"/>
      <c r="E44" s="19"/>
      <c r="F44" s="20"/>
      <c r="G44" s="19"/>
      <c r="H44" s="23"/>
      <c r="I44" s="20"/>
      <c r="J44" s="19"/>
    </row>
    <row r="45" spans="1:14" s="1" customFormat="1" ht="18">
      <c r="A45" s="55"/>
      <c r="B45" s="55"/>
      <c r="C45" s="55"/>
      <c r="D45" s="21"/>
      <c r="E45" s="19"/>
      <c r="F45" s="20"/>
      <c r="G45" s="19"/>
      <c r="H45" s="23"/>
      <c r="I45" s="20"/>
      <c r="J45" s="19"/>
    </row>
    <row r="46" spans="1:14" s="1" customFormat="1" ht="18">
      <c r="A46" s="55"/>
      <c r="B46" s="55"/>
      <c r="C46" s="55"/>
      <c r="D46" s="18"/>
      <c r="E46" s="19"/>
      <c r="F46" s="20"/>
      <c r="G46" s="19"/>
      <c r="H46" s="23"/>
      <c r="I46" s="20"/>
      <c r="J46" s="19"/>
    </row>
    <row r="47" spans="1:14" ht="18">
      <c r="A47" s="17"/>
      <c r="B47" s="17"/>
      <c r="C47" s="17"/>
      <c r="D47" s="22"/>
      <c r="E47" s="22"/>
      <c r="F47" s="22"/>
      <c r="G47" s="22"/>
      <c r="H47" s="43"/>
      <c r="I47" s="22"/>
      <c r="J47" s="22"/>
    </row>
    <row r="48" spans="1:14" ht="15.75">
      <c r="A48" s="17"/>
      <c r="B48" s="17"/>
      <c r="C48" s="17"/>
      <c r="D48" s="23"/>
      <c r="E48" s="23"/>
      <c r="F48" s="19"/>
      <c r="G48" s="19"/>
      <c r="H48" s="23"/>
      <c r="I48" s="20"/>
    </row>
    <row r="49" spans="4:9" ht="15.75">
      <c r="D49" s="24"/>
      <c r="E49" s="24"/>
      <c r="F49" s="24"/>
      <c r="G49" s="24"/>
      <c r="I49" s="25"/>
    </row>
  </sheetData>
  <mergeCells count="37">
    <mergeCell ref="A20:C20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33:C33"/>
    <mergeCell ref="A21:C21"/>
    <mergeCell ref="A22:C22"/>
    <mergeCell ref="A23:C23"/>
    <mergeCell ref="A24:C24"/>
    <mergeCell ref="A25:C25"/>
    <mergeCell ref="A26:C26"/>
    <mergeCell ref="A27:C27"/>
    <mergeCell ref="A30:C30"/>
    <mergeCell ref="A32:C32"/>
    <mergeCell ref="A28:D28"/>
    <mergeCell ref="A29:D29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42:C42"/>
  </mergeCells>
  <printOptions horizontalCentered="1"/>
  <pageMargins left="0.7" right="0.7" top="0.75" bottom="0.75" header="0.3" footer="0.3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SAFIN</vt:lpstr>
      <vt:lpstr>'PORTAL SAFIN'!Área_de_impresión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Martha Rosado</cp:lastModifiedBy>
  <cp:lastPrinted>2025-03-31T21:55:30Z</cp:lastPrinted>
  <dcterms:created xsi:type="dcterms:W3CDTF">2008-01-30T14:54:54Z</dcterms:created>
  <dcterms:modified xsi:type="dcterms:W3CDTF">2025-11-28T21:59:03Z</dcterms:modified>
</cp:coreProperties>
</file>