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6\02 FEBRERO 2026\"/>
    </mc:Choice>
  </mc:AlternateContent>
  <xr:revisionPtr revIDLastSave="0" documentId="13_ncr:1_{3B736BAD-AFA0-49CB-9971-57DF0AB954F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AFIN" sheetId="34" r:id="rId1"/>
  </sheets>
  <definedNames>
    <definedName name="_xlnm.Print_Area" localSheetId="0">'PORTAL SAFIN'!$A$1:$N$34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H33" i="34" s="1"/>
  <c r="E33" i="34"/>
</calcChain>
</file>

<file path=xl/sharedStrings.xml><?xml version="1.0" encoding="utf-8"?>
<sst xmlns="http://schemas.openxmlformats.org/spreadsheetml/2006/main" count="56" uniqueCount="39">
  <si>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</si>
  <si>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</si>
  <si>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</si>
  <si>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</si>
  <si>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</si>
  <si>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</si>
  <si>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</si>
  <si>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</si>
  <si>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</si>
  <si>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</si>
  <si>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</si>
  <si>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</si>
  <si>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</si>
  <si>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</si>
  <si>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</si>
  <si>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</si>
  <si>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</si>
  <si>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</si>
  <si>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</si>
  <si>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</si>
  <si>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</si>
  <si>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</si>
  <si>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</si>
  <si>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</si>
  <si>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</si>
  <si>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</si>
  <si>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</si>
  <si>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</si>
  <si>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</si>
  <si>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</si>
  <si>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</si>
  <si>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</si>
  <si>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</si>
  <si>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</si>
  <si>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</si>
  <si>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</si>
  <si>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ESTADO</t>
  </si>
  <si>
    <t>PARTICIPACIONES A MUNICIPIOS FEBRERO 2026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</si>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</sst>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4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4" fillId="6" borderId="2" xfId="1" applyNumberFormat="1" applyFont="1" applyFill="1" applyBorder="1" applyAlignment="1">
      <alignment horizontal="center" vertical="center" wrapText="1"/>
    </xf>
    <xf numFmtId="3" fontId="30" fillId="2" borderId="0" xfId="47" applyNumberFormat="1" applyFont="1" applyFill="1"/>
    <xf numFmtId="3" fontId="29" fillId="4" borderId="0" xfId="1" applyNumberFormat="1" applyFont="1" applyFill="1" applyBorder="1" applyAlignment="1">
      <alignment horizontal="center" vertical="center"/>
    </xf>
    <xf numFmtId="3" fontId="37" fillId="2" borderId="0" xfId="60" applyNumberFormat="1" applyFont="1" applyFill="1" applyBorder="1" applyAlignment="1">
      <alignment vertical="center"/>
    </xf>
    <xf numFmtId="3" fontId="29" fillId="2" borderId="1" xfId="60" applyNumberFormat="1" applyFont="1" applyFill="1" applyBorder="1" applyAlignment="1">
      <alignment vertical="center"/>
    </xf>
    <xf numFmtId="3" fontId="19" fillId="2" borderId="0" xfId="47" applyNumberFormat="1" applyFont="1" applyFill="1" applyBorder="1"/>
    <xf numFmtId="3" fontId="22" fillId="2" borderId="0" xfId="25" applyNumberFormat="1" applyFont="1" applyFill="1" applyBorder="1"/>
    <xf numFmtId="3" fontId="34" fillId="2" borderId="0" xfId="25" applyNumberFormat="1" applyFont="1" applyFill="1" applyBorder="1"/>
    <xf numFmtId="3" fontId="22" fillId="2" borderId="0" xfId="25" applyNumberFormat="1" applyFont="1" applyFill="1"/>
    <xf numFmtId="3" fontId="19" fillId="2" borderId="0" xfId="47" applyNumberFormat="1" applyFont="1" applyFill="1"/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50" zoomScaleNormal="50" zoomScaleSheetLayoutView="40" workbookViewId="0">
      <selection activeCell="K25" sqref="K25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73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5" t="s">
        <v>37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s="3" customFormat="1" ht="63.75" customHeight="1" thickBot="1">
      <c r="A2" s="56" t="s">
        <v>27</v>
      </c>
      <c r="B2" s="56" t="s">
        <v>33</v>
      </c>
      <c r="C2" s="56" t="s">
        <v>17</v>
      </c>
      <c r="D2" s="56"/>
      <c r="E2" s="56" t="s">
        <v>22</v>
      </c>
      <c r="F2" s="56" t="s">
        <v>18</v>
      </c>
      <c r="G2" s="64" t="s">
        <v>19</v>
      </c>
      <c r="H2" s="57" t="s">
        <v>20</v>
      </c>
      <c r="I2" s="56" t="s">
        <v>23</v>
      </c>
      <c r="J2" s="56" t="s">
        <v>24</v>
      </c>
      <c r="K2" s="56" t="s">
        <v>21</v>
      </c>
      <c r="L2" s="58" t="s">
        <v>28</v>
      </c>
      <c r="M2" s="58" t="s">
        <v>30</v>
      </c>
      <c r="N2" s="60" t="s">
        <v>25</v>
      </c>
    </row>
    <row r="3" spans="1:14" s="3" customFormat="1" ht="43.5" customHeight="1" thickBot="1">
      <c r="A3" s="56"/>
      <c r="B3" s="56"/>
      <c r="C3" s="27">
        <v>0.7</v>
      </c>
      <c r="D3" s="27">
        <v>0.3</v>
      </c>
      <c r="E3" s="56"/>
      <c r="F3" s="56"/>
      <c r="G3" s="64"/>
      <c r="H3" s="57"/>
      <c r="I3" s="56"/>
      <c r="J3" s="56"/>
      <c r="K3" s="56"/>
      <c r="L3" s="59"/>
      <c r="M3" s="59"/>
      <c r="N3" s="60"/>
    </row>
    <row r="4" spans="1:14" ht="29.25" customHeight="1" thickBot="1">
      <c r="A4" s="4" t="s">
        <v>9</v>
      </c>
      <c r="B4" s="49">
        <v>6255759.54</v>
      </c>
      <c r="C4" s="49">
        <v>1336750.3500000001</v>
      </c>
      <c r="D4" s="49">
        <v>401109.89999999997</v>
      </c>
      <c r="E4" s="49">
        <v>42526.559999999998</v>
      </c>
      <c r="F4" s="49">
        <v>0</v>
      </c>
      <c r="G4" s="49">
        <v>122743.66</v>
      </c>
      <c r="H4" s="49">
        <v>177261.82</v>
      </c>
      <c r="I4" s="49">
        <v>103178.49</v>
      </c>
      <c r="J4" s="49">
        <v>11491.83</v>
      </c>
      <c r="K4" s="49">
        <v>737224.46</v>
      </c>
      <c r="L4" s="49">
        <v>108476</v>
      </c>
      <c r="M4" s="49">
        <v>8896.85</v>
      </c>
      <c r="N4" s="49">
        <f>SUM(B4:M4)</f>
        <v>9305419.459999999</v>
      </c>
    </row>
    <row r="5" spans="1:14" ht="29.25" customHeight="1" thickBot="1">
      <c r="A5" s="5" t="s">
        <v>1</v>
      </c>
      <c r="B5" s="50">
        <v>7058968.75</v>
      </c>
      <c r="C5" s="50">
        <v>1508382.62</v>
      </c>
      <c r="D5" s="50">
        <v>505686.74</v>
      </c>
      <c r="E5" s="50">
        <v>47986.76</v>
      </c>
      <c r="F5" s="50">
        <v>0</v>
      </c>
      <c r="G5" s="50">
        <v>138503.35</v>
      </c>
      <c r="H5" s="50">
        <v>177698.23</v>
      </c>
      <c r="I5" s="50">
        <v>143425.92000000001</v>
      </c>
      <c r="J5" s="50">
        <v>12967.33</v>
      </c>
      <c r="K5" s="50">
        <v>749390.55</v>
      </c>
      <c r="L5" s="50">
        <v>347880</v>
      </c>
      <c r="M5" s="50">
        <v>10901.41</v>
      </c>
      <c r="N5" s="50">
        <f t="shared" ref="N5:N16" si="0">SUM(B5:M5)</f>
        <v>10701791.660000002</v>
      </c>
    </row>
    <row r="6" spans="1:14" ht="29.25" customHeight="1" thickBot="1">
      <c r="A6" s="4" t="s">
        <v>2</v>
      </c>
      <c r="B6" s="49">
        <v>49486894.799999997</v>
      </c>
      <c r="C6" s="49">
        <v>10574515.16</v>
      </c>
      <c r="D6" s="49">
        <v>4030871.29</v>
      </c>
      <c r="E6" s="49">
        <v>336411.16</v>
      </c>
      <c r="F6" s="49">
        <v>0</v>
      </c>
      <c r="G6" s="49">
        <v>970977.62</v>
      </c>
      <c r="H6" s="49">
        <v>877954.15</v>
      </c>
      <c r="I6" s="49">
        <v>1154038.1000000001</v>
      </c>
      <c r="J6" s="49">
        <v>90907.44</v>
      </c>
      <c r="K6" s="49">
        <v>3372747.84</v>
      </c>
      <c r="L6" s="49">
        <v>4605446</v>
      </c>
      <c r="M6" s="49">
        <v>55988.65</v>
      </c>
      <c r="N6" s="49">
        <f t="shared" si="0"/>
        <v>75556752.209999993</v>
      </c>
    </row>
    <row r="7" spans="1:14" ht="29.25" customHeight="1" thickBot="1">
      <c r="A7" s="5" t="s">
        <v>10</v>
      </c>
      <c r="B7" s="50">
        <v>8593690.1199999992</v>
      </c>
      <c r="C7" s="50">
        <v>1836326.71</v>
      </c>
      <c r="D7" s="50">
        <v>643226.19999999995</v>
      </c>
      <c r="E7" s="50">
        <v>58419.78</v>
      </c>
      <c r="F7" s="50">
        <v>0</v>
      </c>
      <c r="G7" s="50">
        <v>168615.97</v>
      </c>
      <c r="H7" s="50">
        <v>224009.8</v>
      </c>
      <c r="I7" s="50">
        <v>159932.89000000001</v>
      </c>
      <c r="J7" s="50">
        <v>15786.6</v>
      </c>
      <c r="K7" s="50">
        <v>918233.17</v>
      </c>
      <c r="L7" s="50">
        <v>775655</v>
      </c>
      <c r="M7" s="50">
        <v>11624.94</v>
      </c>
      <c r="N7" s="50">
        <f t="shared" si="0"/>
        <v>13405521.179999998</v>
      </c>
    </row>
    <row r="8" spans="1:14" ht="29.25" customHeight="1" thickBot="1">
      <c r="A8" s="4" t="s">
        <v>12</v>
      </c>
      <c r="B8" s="49">
        <v>44674926.469999999</v>
      </c>
      <c r="C8" s="49">
        <v>9546278.6500000004</v>
      </c>
      <c r="D8" s="49">
        <v>3242576.6</v>
      </c>
      <c r="E8" s="49">
        <v>303699.46999999997</v>
      </c>
      <c r="F8" s="49">
        <v>0</v>
      </c>
      <c r="G8" s="49">
        <v>876562.45</v>
      </c>
      <c r="H8" s="49">
        <v>843388.78</v>
      </c>
      <c r="I8" s="49">
        <v>989862.44</v>
      </c>
      <c r="J8" s="49">
        <v>82067.850000000006</v>
      </c>
      <c r="K8" s="49">
        <v>3415976.86</v>
      </c>
      <c r="L8" s="49">
        <v>6604572</v>
      </c>
      <c r="M8" s="49">
        <v>47869.91</v>
      </c>
      <c r="N8" s="49">
        <f t="shared" si="0"/>
        <v>70627781.479999989</v>
      </c>
    </row>
    <row r="9" spans="1:14" ht="29.25" customHeight="1" thickBot="1">
      <c r="A9" s="5" t="s">
        <v>3</v>
      </c>
      <c r="B9" s="50">
        <v>12667796.85</v>
      </c>
      <c r="C9" s="50">
        <v>2706894.63</v>
      </c>
      <c r="D9" s="50">
        <v>1061888.55</v>
      </c>
      <c r="E9" s="50">
        <v>86115.5</v>
      </c>
      <c r="F9" s="50">
        <v>0</v>
      </c>
      <c r="G9" s="50">
        <v>248553.62</v>
      </c>
      <c r="H9" s="50">
        <v>276854.88</v>
      </c>
      <c r="I9" s="50">
        <v>265946.77</v>
      </c>
      <c r="J9" s="50">
        <v>23270.75</v>
      </c>
      <c r="K9" s="50">
        <v>1381573.73</v>
      </c>
      <c r="L9" s="50">
        <v>1357327</v>
      </c>
      <c r="M9" s="50">
        <v>17235.29</v>
      </c>
      <c r="N9" s="50">
        <f t="shared" si="0"/>
        <v>20093457.57</v>
      </c>
    </row>
    <row r="10" spans="1:14" ht="29.25" customHeight="1" thickBot="1">
      <c r="A10" s="4" t="s">
        <v>31</v>
      </c>
      <c r="B10" s="49">
        <v>2602247.86</v>
      </c>
      <c r="C10" s="49">
        <v>556056.5</v>
      </c>
      <c r="D10" s="49">
        <v>210628.88</v>
      </c>
      <c r="E10" s="49">
        <v>17690.04</v>
      </c>
      <c r="F10" s="49">
        <v>0</v>
      </c>
      <c r="G10" s="49">
        <v>51058.46</v>
      </c>
      <c r="H10" s="49">
        <v>65338.19</v>
      </c>
      <c r="I10" s="49">
        <v>54200.160000000003</v>
      </c>
      <c r="J10" s="49">
        <v>4780.33</v>
      </c>
      <c r="K10" s="49">
        <v>275544.57</v>
      </c>
      <c r="L10" s="49">
        <v>135730</v>
      </c>
      <c r="M10" s="49">
        <v>6139.15</v>
      </c>
      <c r="N10" s="49">
        <f t="shared" si="0"/>
        <v>3979414.1399999997</v>
      </c>
    </row>
    <row r="11" spans="1:14" ht="29.25" customHeight="1" thickBot="1">
      <c r="A11" s="5" t="s">
        <v>4</v>
      </c>
      <c r="B11" s="50">
        <v>10611125.15</v>
      </c>
      <c r="C11" s="50">
        <v>2267418.56</v>
      </c>
      <c r="D11" s="50">
        <v>856541.06</v>
      </c>
      <c r="E11" s="50">
        <v>72134.27</v>
      </c>
      <c r="F11" s="50">
        <v>0</v>
      </c>
      <c r="G11" s="50">
        <v>208199.87</v>
      </c>
      <c r="H11" s="50">
        <v>257981.97</v>
      </c>
      <c r="I11" s="50">
        <v>200163.16</v>
      </c>
      <c r="J11" s="50">
        <v>19492.64</v>
      </c>
      <c r="K11" s="50">
        <v>996669.47</v>
      </c>
      <c r="L11" s="50">
        <v>41589</v>
      </c>
      <c r="M11" s="50">
        <v>13960.12</v>
      </c>
      <c r="N11" s="50">
        <f t="shared" si="0"/>
        <v>15545275.270000001</v>
      </c>
    </row>
    <row r="12" spans="1:14" ht="29.25" customHeight="1" thickBot="1">
      <c r="A12" s="4" t="s">
        <v>5</v>
      </c>
      <c r="B12" s="49">
        <v>6313639.9500000002</v>
      </c>
      <c r="C12" s="49">
        <v>1349118.42</v>
      </c>
      <c r="D12" s="49">
        <v>464390.72</v>
      </c>
      <c r="E12" s="49">
        <v>42920.03</v>
      </c>
      <c r="F12" s="49">
        <v>0</v>
      </c>
      <c r="G12" s="49">
        <v>123879.32</v>
      </c>
      <c r="H12" s="49">
        <v>165034.97</v>
      </c>
      <c r="I12" s="49">
        <v>103603.06</v>
      </c>
      <c r="J12" s="49">
        <v>11598.16</v>
      </c>
      <c r="K12" s="49">
        <v>688290.45</v>
      </c>
      <c r="L12" s="49">
        <v>13776</v>
      </c>
      <c r="M12" s="49">
        <v>8933.2900000000009</v>
      </c>
      <c r="N12" s="49">
        <f t="shared" si="0"/>
        <v>9285184.3699999992</v>
      </c>
    </row>
    <row r="13" spans="1:14" ht="29.25" customHeight="1" thickBot="1">
      <c r="A13" s="5" t="s">
        <v>6</v>
      </c>
      <c r="B13" s="50">
        <v>7733311.4900000002</v>
      </c>
      <c r="C13" s="50">
        <v>1652478.3</v>
      </c>
      <c r="D13" s="50">
        <v>462668.59</v>
      </c>
      <c r="E13" s="50">
        <v>52570.93</v>
      </c>
      <c r="F13" s="50">
        <v>0</v>
      </c>
      <c r="G13" s="50">
        <v>151734.56</v>
      </c>
      <c r="H13" s="50">
        <v>191994.77</v>
      </c>
      <c r="I13" s="50">
        <v>136030.44</v>
      </c>
      <c r="J13" s="50">
        <v>14206.1</v>
      </c>
      <c r="K13" s="50">
        <v>917162.72</v>
      </c>
      <c r="L13" s="50">
        <v>354945</v>
      </c>
      <c r="M13" s="50">
        <v>10768.23</v>
      </c>
      <c r="N13" s="50">
        <f t="shared" si="0"/>
        <v>11677871.130000001</v>
      </c>
    </row>
    <row r="14" spans="1:14" ht="29.25" customHeight="1" thickBot="1">
      <c r="A14" s="4" t="s">
        <v>7</v>
      </c>
      <c r="B14" s="49">
        <v>5578502.7999999998</v>
      </c>
      <c r="C14" s="49">
        <v>1192032.01</v>
      </c>
      <c r="D14" s="49">
        <v>123530.25</v>
      </c>
      <c r="E14" s="49">
        <v>37922.58</v>
      </c>
      <c r="F14" s="49">
        <v>0</v>
      </c>
      <c r="G14" s="49">
        <v>109455.27</v>
      </c>
      <c r="H14" s="49">
        <v>172404.02</v>
      </c>
      <c r="I14" s="49">
        <v>29310.25</v>
      </c>
      <c r="J14" s="49">
        <v>10247.709999999999</v>
      </c>
      <c r="K14" s="49">
        <v>909693.16</v>
      </c>
      <c r="L14" s="49">
        <v>98678</v>
      </c>
      <c r="M14" s="49">
        <v>4763</v>
      </c>
      <c r="N14" s="49">
        <f t="shared" si="0"/>
        <v>8266539.0499999989</v>
      </c>
    </row>
    <row r="15" spans="1:14" ht="29.25" customHeight="1" thickBot="1">
      <c r="A15" s="5" t="s">
        <v>32</v>
      </c>
      <c r="B15" s="50">
        <v>2399914.12</v>
      </c>
      <c r="C15" s="50">
        <v>512821.19</v>
      </c>
      <c r="D15" s="50">
        <v>175059.85</v>
      </c>
      <c r="E15" s="50">
        <v>16314.58</v>
      </c>
      <c r="F15" s="50">
        <v>0</v>
      </c>
      <c r="G15" s="50">
        <v>47088.480000000003</v>
      </c>
      <c r="H15" s="50">
        <v>55012.05</v>
      </c>
      <c r="I15" s="50">
        <v>49364.19</v>
      </c>
      <c r="J15" s="50">
        <v>4408.6400000000003</v>
      </c>
      <c r="K15" s="50">
        <v>274523.42</v>
      </c>
      <c r="L15" s="50">
        <v>215900</v>
      </c>
      <c r="M15" s="50">
        <v>5950.15</v>
      </c>
      <c r="N15" s="50">
        <f t="shared" si="0"/>
        <v>3756356.67</v>
      </c>
    </row>
    <row r="16" spans="1:14" ht="29.25" customHeight="1" thickBot="1">
      <c r="A16" s="4" t="s">
        <v>8</v>
      </c>
      <c r="B16" s="49">
        <v>4231363.0599999996</v>
      </c>
      <c r="C16" s="49">
        <v>904170.95</v>
      </c>
      <c r="D16" s="49">
        <v>140221.75</v>
      </c>
      <c r="E16" s="49">
        <v>28764.74</v>
      </c>
      <c r="F16" s="49">
        <v>0</v>
      </c>
      <c r="G16" s="49">
        <v>83023.17</v>
      </c>
      <c r="H16" s="49">
        <v>128759.81</v>
      </c>
      <c r="I16" s="49">
        <v>37345.53</v>
      </c>
      <c r="J16" s="49">
        <v>7773.02</v>
      </c>
      <c r="K16" s="49">
        <v>534396.80000000005</v>
      </c>
      <c r="L16" s="49">
        <v>320802</v>
      </c>
      <c r="M16" s="49">
        <v>5260.01</v>
      </c>
      <c r="N16" s="49">
        <f t="shared" si="0"/>
        <v>6421880.8399999989</v>
      </c>
    </row>
    <row r="17" spans="1:34" s="48" customFormat="1" ht="42.75" customHeight="1" thickBot="1">
      <c r="A17" s="46" t="s">
        <v>11</v>
      </c>
      <c r="B17" s="38">
        <f>SUM(B4:B16)</f>
        <v>168208140.96000001</v>
      </c>
      <c r="C17" s="38">
        <f>SUM(C4:C16)</f>
        <v>35943244.050000004</v>
      </c>
      <c r="D17" s="38">
        <f>SUM(D4:D16)</f>
        <v>12318400.380000003</v>
      </c>
      <c r="E17" s="38">
        <f t="shared" ref="E17:L17" si="1">SUM(E4:E16)</f>
        <v>1143476.4000000001</v>
      </c>
      <c r="F17" s="38">
        <f t="shared" si="1"/>
        <v>0</v>
      </c>
      <c r="G17" s="38">
        <f t="shared" si="1"/>
        <v>3300395.8</v>
      </c>
      <c r="H17" s="38">
        <f t="shared" si="1"/>
        <v>3613693.4400000004</v>
      </c>
      <c r="I17" s="38">
        <f t="shared" si="1"/>
        <v>3426401.4000000004</v>
      </c>
      <c r="J17" s="38">
        <f t="shared" si="1"/>
        <v>308998.40000000002</v>
      </c>
      <c r="K17" s="38">
        <f t="shared" si="1"/>
        <v>15171427.200000001</v>
      </c>
      <c r="L17" s="38">
        <f t="shared" si="1"/>
        <v>14980776</v>
      </c>
      <c r="M17" s="38">
        <f>SUM(M4:M16)</f>
        <v>208291.00000000003</v>
      </c>
      <c r="N17" s="38">
        <f>SUM(N4:N16)</f>
        <v>258623245.02999997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65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3" t="s">
        <v>38</v>
      </c>
      <c r="B20" s="54"/>
      <c r="C20" s="54"/>
      <c r="D20" s="9"/>
      <c r="E20" s="10" t="s">
        <v>36</v>
      </c>
      <c r="F20" s="11"/>
      <c r="G20" s="66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2" t="s">
        <v>16</v>
      </c>
      <c r="B21" s="62"/>
      <c r="C21" s="62"/>
      <c r="D21" s="37"/>
      <c r="E21" s="28">
        <v>700867254</v>
      </c>
      <c r="F21" s="14" t="s">
        <v>13</v>
      </c>
      <c r="G21" s="67">
        <f>ROUND(E21*0.24,2)</f>
        <v>168208140.96000001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2" t="s">
        <v>29</v>
      </c>
      <c r="B22" s="62"/>
      <c r="C22" s="62"/>
      <c r="D22" s="37"/>
      <c r="E22" s="28">
        <v>35943244.049999997</v>
      </c>
      <c r="F22" s="14" t="s">
        <v>15</v>
      </c>
      <c r="G22" s="67">
        <f>E22</f>
        <v>35943244.049999997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2" t="s">
        <v>26</v>
      </c>
      <c r="B23" s="62"/>
      <c r="C23" s="62"/>
      <c r="D23" s="37" t="s">
        <v>34</v>
      </c>
      <c r="E23" s="28">
        <v>12318400.380000001</v>
      </c>
      <c r="F23" s="14" t="s">
        <v>15</v>
      </c>
      <c r="G23" s="67">
        <f>E23</f>
        <v>12318400.380000001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2" t="s">
        <v>22</v>
      </c>
      <c r="B24" s="62"/>
      <c r="C24" s="62"/>
      <c r="D24" s="37"/>
      <c r="E24" s="28">
        <v>5717382</v>
      </c>
      <c r="F24" s="14" t="s">
        <v>14</v>
      </c>
      <c r="G24" s="67">
        <f>ROUND(E24*0.2,2)</f>
        <v>1143476.3999999999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2" t="s">
        <v>18</v>
      </c>
      <c r="B25" s="62"/>
      <c r="C25" s="62"/>
      <c r="D25" s="37"/>
      <c r="E25" s="30">
        <v>0</v>
      </c>
      <c r="F25" s="14" t="s">
        <v>14</v>
      </c>
      <c r="G25" s="67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2" t="s">
        <v>19</v>
      </c>
      <c r="B26" s="62"/>
      <c r="C26" s="62"/>
      <c r="D26" s="37"/>
      <c r="E26" s="28">
        <v>16501979</v>
      </c>
      <c r="F26" s="14" t="s">
        <v>14</v>
      </c>
      <c r="G26" s="67">
        <f>ROUND(E26*0.2,2)</f>
        <v>3300395.8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2" t="s">
        <v>20</v>
      </c>
      <c r="B27" s="62"/>
      <c r="C27" s="62"/>
      <c r="D27" s="37"/>
      <c r="E27" s="28">
        <v>15057056</v>
      </c>
      <c r="F27" s="14" t="s">
        <v>13</v>
      </c>
      <c r="G27" s="67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2" t="s">
        <v>23</v>
      </c>
      <c r="B28" s="62"/>
      <c r="C28" s="62"/>
      <c r="D28" s="62"/>
      <c r="E28" s="28">
        <v>17132007</v>
      </c>
      <c r="F28" s="14" t="s">
        <v>14</v>
      </c>
      <c r="G28" s="67">
        <f>ROUND(E28*0.2,2)</f>
        <v>3426401.4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2" t="s">
        <v>24</v>
      </c>
      <c r="B29" s="62"/>
      <c r="C29" s="62"/>
      <c r="D29" s="62"/>
      <c r="E29" s="28">
        <v>1544992</v>
      </c>
      <c r="F29" s="14" t="s">
        <v>14</v>
      </c>
      <c r="G29" s="67">
        <f>ROUND(E29*0.2,2)</f>
        <v>308998.40000000002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2" t="s">
        <v>21</v>
      </c>
      <c r="B30" s="62"/>
      <c r="C30" s="62"/>
      <c r="D30" s="37"/>
      <c r="E30" s="28">
        <v>63214280</v>
      </c>
      <c r="F30" s="14" t="s">
        <v>13</v>
      </c>
      <c r="G30" s="67">
        <f>ROUND(E30*0.24,2)</f>
        <v>15171427.199999999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49345192</v>
      </c>
      <c r="F31" s="14"/>
      <c r="G31" s="67">
        <v>14980776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2" t="str">
        <f>+M2</f>
        <v>ART. 126 de la LISR  (Enajenación de Bienes)</v>
      </c>
      <c r="B32" s="62"/>
      <c r="C32" s="62"/>
      <c r="D32" s="37"/>
      <c r="E32" s="28">
        <v>1041455</v>
      </c>
      <c r="F32" s="14" t="s">
        <v>14</v>
      </c>
      <c r="G32" s="67">
        <f>ROUND(E32*0.2,2)</f>
        <v>208291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1" t="s">
        <v>11</v>
      </c>
      <c r="B33" s="61"/>
      <c r="C33" s="61"/>
      <c r="D33" s="15"/>
      <c r="E33" s="29">
        <f>SUM(E21:E32)</f>
        <v>918683241.42999995</v>
      </c>
      <c r="F33" s="16"/>
      <c r="G33" s="68">
        <f>SUM(G21:G32)</f>
        <v>258623245.03</v>
      </c>
      <c r="H33" s="52">
        <f>G33-N17</f>
        <v>0</v>
      </c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67"/>
      <c r="H35" s="42"/>
      <c r="I35" s="17"/>
    </row>
    <row r="36" spans="1:14">
      <c r="A36" s="17"/>
      <c r="B36" s="17"/>
      <c r="C36" s="17"/>
      <c r="D36" s="17"/>
      <c r="E36" s="17"/>
      <c r="F36" s="17"/>
      <c r="G36" s="69"/>
      <c r="H36" s="42"/>
      <c r="I36" s="17"/>
    </row>
    <row r="37" spans="1:14" s="1" customFormat="1" ht="18">
      <c r="A37" s="63"/>
      <c r="B37" s="63"/>
      <c r="C37" s="63"/>
      <c r="D37" s="18"/>
      <c r="E37" s="19"/>
      <c r="F37" s="20"/>
      <c r="G37" s="70"/>
      <c r="H37" s="23"/>
      <c r="I37" s="20"/>
      <c r="J37" s="19"/>
    </row>
    <row r="38" spans="1:14" s="1" customFormat="1" ht="11.25" customHeight="1">
      <c r="A38" s="63"/>
      <c r="B38" s="63"/>
      <c r="C38" s="63"/>
      <c r="D38" s="18"/>
      <c r="E38" s="19"/>
      <c r="F38" s="20"/>
      <c r="G38" s="70"/>
      <c r="H38" s="23"/>
      <c r="I38" s="20"/>
      <c r="J38" s="19"/>
    </row>
    <row r="39" spans="1:14" s="1" customFormat="1" ht="18" hidden="1">
      <c r="A39" s="63"/>
      <c r="B39" s="63"/>
      <c r="C39" s="63"/>
      <c r="D39" s="18"/>
      <c r="E39" s="19"/>
      <c r="F39" s="20"/>
      <c r="G39" s="70"/>
      <c r="H39" s="23"/>
      <c r="I39" s="20"/>
      <c r="J39" s="19"/>
    </row>
    <row r="40" spans="1:14" s="1" customFormat="1" ht="18">
      <c r="A40" s="63"/>
      <c r="B40" s="63"/>
      <c r="C40" s="63"/>
      <c r="D40" s="18"/>
      <c r="E40" s="19"/>
      <c r="F40" s="20"/>
      <c r="G40" s="70"/>
      <c r="H40" s="23"/>
      <c r="I40" s="20"/>
      <c r="J40" s="19"/>
    </row>
    <row r="41" spans="1:14" s="1" customFormat="1" ht="18">
      <c r="A41" s="63"/>
      <c r="B41" s="63"/>
      <c r="C41" s="63"/>
      <c r="D41" s="18"/>
      <c r="E41" s="19"/>
      <c r="F41" s="20"/>
      <c r="G41" s="70"/>
      <c r="H41" s="23"/>
      <c r="I41" s="20"/>
      <c r="J41" s="19"/>
    </row>
    <row r="42" spans="1:14" s="1" customFormat="1" ht="18">
      <c r="A42" s="63"/>
      <c r="B42" s="63"/>
      <c r="C42" s="63"/>
      <c r="D42" s="18"/>
      <c r="E42" s="19"/>
      <c r="F42" s="20"/>
      <c r="G42" s="70"/>
      <c r="H42" s="23"/>
      <c r="I42" s="20"/>
      <c r="J42" s="19"/>
    </row>
    <row r="43" spans="1:14" s="1" customFormat="1" ht="18">
      <c r="A43" s="63"/>
      <c r="B43" s="63"/>
      <c r="C43" s="63"/>
      <c r="D43" s="18"/>
      <c r="E43" s="19"/>
      <c r="F43" s="20"/>
      <c r="G43" s="70"/>
      <c r="H43" s="23"/>
      <c r="I43" s="20"/>
      <c r="J43" s="19"/>
    </row>
    <row r="44" spans="1:14" s="1" customFormat="1" ht="18">
      <c r="A44" s="63"/>
      <c r="B44" s="63"/>
      <c r="C44" s="63"/>
      <c r="D44" s="18"/>
      <c r="E44" s="19"/>
      <c r="F44" s="20"/>
      <c r="G44" s="70"/>
      <c r="H44" s="23"/>
      <c r="I44" s="20"/>
      <c r="J44" s="19"/>
    </row>
    <row r="45" spans="1:14" s="1" customFormat="1" ht="18">
      <c r="A45" s="63"/>
      <c r="B45" s="63"/>
      <c r="C45" s="63"/>
      <c r="D45" s="21"/>
      <c r="E45" s="19"/>
      <c r="F45" s="20"/>
      <c r="G45" s="70"/>
      <c r="H45" s="23"/>
      <c r="I45" s="20"/>
      <c r="J45" s="19"/>
    </row>
    <row r="46" spans="1:14" s="1" customFormat="1" ht="18">
      <c r="A46" s="63"/>
      <c r="B46" s="63"/>
      <c r="C46" s="63"/>
      <c r="D46" s="18"/>
      <c r="E46" s="19"/>
      <c r="F46" s="20"/>
      <c r="G46" s="70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71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70"/>
      <c r="H48" s="23"/>
      <c r="I48" s="20"/>
    </row>
    <row r="49" spans="4:9" ht="15.75">
      <c r="D49" s="24"/>
      <c r="E49" s="24"/>
      <c r="F49" s="24"/>
      <c r="G49" s="72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SAFIN</vt:lpstr>
      <vt:lpstr>'PORTAL SAFIN'!Área_de_impresión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2025-03-31T21:55:30Z</cp:lastPrinted>
  <dcterms:created xsi:type="dcterms:W3CDTF">2008-01-30T14:54:54Z</dcterms:created>
  <dcterms:modified xsi:type="dcterms:W3CDTF">2026-02-27T20:28:16Z</dcterms:modified>
</cp:coreProperties>
</file>