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6\05 MAYO 2026\"/>
    </mc:Choice>
  </mc:AlternateContent>
  <xr:revisionPtr revIDLastSave="0" documentId="13_ncr:1_{C441600A-8A44-4350-81E1-F374B38410C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AFIN" sheetId="34" r:id="rId1"/>
  </sheets>
  <definedNames>
    <definedName name="_xlnm.Print_Area" localSheetId="0">'PORTAL SAFIN'!$A$1:$N$34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  <c r="H33" i="34" l="1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<sst xmlns="http://schemas.openxmlformats.org/spreadsheetml/2006/main" count="56" uniqueCount="39">
  <si>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</si>
  <si>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</si>
  <si>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</si>
  <si>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</si>
  <si>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</si>
  <si>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</si>
  <si>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</si>
  <si>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</si>
  <si>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</si>
  <si>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</si>
  <si>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</si>
  <si>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</si>
  <si>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</si>
  <si>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</si>
  <si>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</si>
  <si>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</si>
  <si>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</si>
  <si>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</si>
  <si>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</si>
  <si>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</si>
  <si>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</si>
  <si>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</si>
  <si>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</si>
  <si>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</si>
  <si>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</si>
  <si>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</si>
  <si>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</si>
  <si>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</si>
  <si>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</si>
  <si>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</si>
  <si>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</si>
  <si>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</si>
  <si>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</si>
  <si>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</si>
  <si>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</si>
  <si>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</si>
  <si>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ESTADO</t>
  </si>
  <si>
    <t>PARTICIPACIONES A MUNICIPIOS MAYO 2026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</si>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</sst>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3" fontId="30" fillId="2" borderId="0" xfId="47" applyNumberFormat="1" applyFont="1" applyFill="1"/>
    <xf numFmtId="3" fontId="29" fillId="4" borderId="0" xfId="1" applyNumberFormat="1" applyFont="1" applyFill="1" applyBorder="1" applyAlignment="1">
      <alignment horizontal="center" vertical="center"/>
    </xf>
    <xf numFmtId="3" fontId="37" fillId="2" borderId="0" xfId="60" applyNumberFormat="1" applyFont="1" applyFill="1" applyBorder="1" applyAlignment="1">
      <alignment vertical="center"/>
    </xf>
    <xf numFmtId="3" fontId="29" fillId="2" borderId="1" xfId="60" applyNumberFormat="1" applyFont="1" applyFill="1" applyBorder="1" applyAlignment="1">
      <alignment vertical="center"/>
    </xf>
    <xf numFmtId="3" fontId="19" fillId="2" borderId="0" xfId="47" applyNumberFormat="1" applyFont="1" applyFill="1" applyBorder="1"/>
    <xf numFmtId="3" fontId="22" fillId="2" borderId="0" xfId="25" applyNumberFormat="1" applyFont="1" applyFill="1" applyBorder="1"/>
    <xf numFmtId="3" fontId="34" fillId="2" borderId="0" xfId="25" applyNumberFormat="1" applyFont="1" applyFill="1" applyBorder="1"/>
    <xf numFmtId="3" fontId="22" fillId="2" borderId="0" xfId="25" applyNumberFormat="1" applyFont="1" applyFill="1"/>
    <xf numFmtId="3" fontId="19" fillId="2" borderId="0" xfId="47" applyNumberFormat="1" applyFont="1" applyFill="1"/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3" fontId="24" fillId="6" borderId="2" xfId="1" applyNumberFormat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A13" zoomScale="50" zoomScaleNormal="50" zoomScaleSheetLayoutView="40" workbookViewId="0">
      <selection activeCell="J30" sqref="J30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6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3" customFormat="1" ht="63.75" customHeight="1" thickBot="1">
      <c r="A2" s="65" t="s">
        <v>27</v>
      </c>
      <c r="B2" s="65" t="s">
        <v>33</v>
      </c>
      <c r="C2" s="65" t="s">
        <v>17</v>
      </c>
      <c r="D2" s="65"/>
      <c r="E2" s="65" t="s">
        <v>22</v>
      </c>
      <c r="F2" s="65" t="s">
        <v>18</v>
      </c>
      <c r="G2" s="66" t="s">
        <v>19</v>
      </c>
      <c r="H2" s="67" t="s">
        <v>20</v>
      </c>
      <c r="I2" s="65" t="s">
        <v>23</v>
      </c>
      <c r="J2" s="65" t="s">
        <v>24</v>
      </c>
      <c r="K2" s="65" t="s">
        <v>21</v>
      </c>
      <c r="L2" s="68" t="s">
        <v>28</v>
      </c>
      <c r="M2" s="68" t="s">
        <v>30</v>
      </c>
      <c r="N2" s="70" t="s">
        <v>25</v>
      </c>
    </row>
    <row r="3" spans="1:14" s="3" customFormat="1" ht="43.5" customHeight="1" thickBot="1">
      <c r="A3" s="65"/>
      <c r="B3" s="65"/>
      <c r="C3" s="27">
        <v>0.7</v>
      </c>
      <c r="D3" s="27">
        <v>0.3</v>
      </c>
      <c r="E3" s="65"/>
      <c r="F3" s="65"/>
      <c r="G3" s="66"/>
      <c r="H3" s="67"/>
      <c r="I3" s="65"/>
      <c r="J3" s="65"/>
      <c r="K3" s="65"/>
      <c r="L3" s="69"/>
      <c r="M3" s="69"/>
      <c r="N3" s="70"/>
    </row>
    <row r="4" spans="1:14" ht="29.25" customHeight="1" thickBot="1">
      <c r="A4" s="4" t="s">
        <v>9</v>
      </c>
      <c r="B4" s="49">
        <v>5812450.5599999996</v>
      </c>
      <c r="C4" s="49">
        <v>1272128.6200000001</v>
      </c>
      <c r="D4" s="49">
        <v>334086.94</v>
      </c>
      <c r="E4" s="49">
        <v>37907.9</v>
      </c>
      <c r="F4" s="49">
        <v>0</v>
      </c>
      <c r="G4" s="49">
        <v>66480.649999999994</v>
      </c>
      <c r="H4" s="49">
        <v>177261.82</v>
      </c>
      <c r="I4" s="49">
        <v>107972.02</v>
      </c>
      <c r="J4" s="49">
        <v>11864.36</v>
      </c>
      <c r="K4" s="49">
        <v>672092.89</v>
      </c>
      <c r="L4" s="49">
        <v>704435</v>
      </c>
      <c r="M4" s="49">
        <v>55166.93</v>
      </c>
      <c r="N4" s="49">
        <f>SUM(B4:M4)</f>
        <v>9251847.6900000013</v>
      </c>
    </row>
    <row r="5" spans="1:14" ht="29.25" customHeight="1" thickBot="1">
      <c r="A5" s="5" t="s">
        <v>1</v>
      </c>
      <c r="B5" s="50">
        <v>6430792.6699999999</v>
      </c>
      <c r="C5" s="50">
        <v>1407460.64</v>
      </c>
      <c r="D5" s="50">
        <v>421189.63</v>
      </c>
      <c r="E5" s="50">
        <v>41940.629999999997</v>
      </c>
      <c r="F5" s="50">
        <v>0</v>
      </c>
      <c r="G5" s="50">
        <v>73553.02</v>
      </c>
      <c r="H5" s="50">
        <v>177698.23</v>
      </c>
      <c r="I5" s="50">
        <v>150089.30000000002</v>
      </c>
      <c r="J5" s="50">
        <v>13126.52</v>
      </c>
      <c r="K5" s="50">
        <v>683184.14</v>
      </c>
      <c r="L5" s="50">
        <v>265065</v>
      </c>
      <c r="M5" s="50">
        <v>67596.61</v>
      </c>
      <c r="N5" s="50">
        <f t="shared" ref="N5:N16" si="0">SUM(B5:M5)</f>
        <v>9731696.3899999987</v>
      </c>
    </row>
    <row r="6" spans="1:14" ht="29.25" customHeight="1" thickBot="1">
      <c r="A6" s="4" t="s">
        <v>2</v>
      </c>
      <c r="B6" s="49">
        <v>43532925.439999998</v>
      </c>
      <c r="C6" s="49">
        <v>9527733.5399999991</v>
      </c>
      <c r="D6" s="49">
        <v>3357337.79</v>
      </c>
      <c r="E6" s="49">
        <v>283915</v>
      </c>
      <c r="F6" s="49">
        <v>0</v>
      </c>
      <c r="G6" s="49">
        <v>497913.42</v>
      </c>
      <c r="H6" s="49">
        <v>877954.15</v>
      </c>
      <c r="I6" s="49">
        <v>1207653.1000000001</v>
      </c>
      <c r="J6" s="49">
        <v>88859.29</v>
      </c>
      <c r="K6" s="49">
        <v>3074775.69</v>
      </c>
      <c r="L6" s="49">
        <v>4792194</v>
      </c>
      <c r="M6" s="49">
        <v>347170.12</v>
      </c>
      <c r="N6" s="49">
        <f t="shared" si="0"/>
        <v>67588431.539999992</v>
      </c>
    </row>
    <row r="7" spans="1:14" ht="29.25" customHeight="1" thickBot="1">
      <c r="A7" s="5" t="s">
        <v>10</v>
      </c>
      <c r="B7" s="50">
        <v>7902277.6500000004</v>
      </c>
      <c r="C7" s="50">
        <v>1729513.81</v>
      </c>
      <c r="D7" s="50">
        <v>535747.11</v>
      </c>
      <c r="E7" s="50">
        <v>51537.43</v>
      </c>
      <c r="F7" s="50">
        <v>0</v>
      </c>
      <c r="G7" s="50">
        <v>90383.32</v>
      </c>
      <c r="H7" s="50">
        <v>224009.8</v>
      </c>
      <c r="I7" s="50">
        <v>167363.14000000001</v>
      </c>
      <c r="J7" s="50">
        <v>16130.1</v>
      </c>
      <c r="K7" s="50">
        <v>837110.02</v>
      </c>
      <c r="L7" s="50">
        <v>1541448</v>
      </c>
      <c r="M7" s="50">
        <v>72083.02</v>
      </c>
      <c r="N7" s="50">
        <f t="shared" si="0"/>
        <v>13167603.4</v>
      </c>
    </row>
    <row r="8" spans="1:14" ht="29.25" customHeight="1" thickBot="1">
      <c r="A8" s="4" t="s">
        <v>12</v>
      </c>
      <c r="B8" s="49">
        <v>39454106.75</v>
      </c>
      <c r="C8" s="49">
        <v>8635032.2799999993</v>
      </c>
      <c r="D8" s="49">
        <v>2700762.24</v>
      </c>
      <c r="E8" s="49">
        <v>257313.58</v>
      </c>
      <c r="F8" s="49">
        <v>0</v>
      </c>
      <c r="G8" s="49">
        <v>451261.42</v>
      </c>
      <c r="H8" s="49">
        <v>843388.78</v>
      </c>
      <c r="I8" s="49">
        <v>1035850.06</v>
      </c>
      <c r="J8" s="49">
        <v>80533.61</v>
      </c>
      <c r="K8" s="49">
        <v>3114185.56</v>
      </c>
      <c r="L8" s="49">
        <v>6547028</v>
      </c>
      <c r="M8" s="49">
        <v>296828.08</v>
      </c>
      <c r="N8" s="49">
        <f t="shared" si="0"/>
        <v>63416290.360000007</v>
      </c>
    </row>
    <row r="9" spans="1:14" ht="29.25" customHeight="1" thickBot="1">
      <c r="A9" s="5" t="s">
        <v>3</v>
      </c>
      <c r="B9" s="50">
        <v>11458642.15</v>
      </c>
      <c r="C9" s="50">
        <v>2507869.34</v>
      </c>
      <c r="D9" s="50">
        <v>884453.59</v>
      </c>
      <c r="E9" s="50">
        <v>74731.5</v>
      </c>
      <c r="F9" s="50">
        <v>0</v>
      </c>
      <c r="G9" s="50">
        <v>131059.69</v>
      </c>
      <c r="H9" s="50">
        <v>276854.88</v>
      </c>
      <c r="I9" s="50">
        <v>278302.28000000003</v>
      </c>
      <c r="J9" s="50">
        <v>23389.35</v>
      </c>
      <c r="K9" s="50">
        <v>1259515.8400000001</v>
      </c>
      <c r="L9" s="50">
        <v>1772342</v>
      </c>
      <c r="M9" s="50">
        <v>106871.25</v>
      </c>
      <c r="N9" s="50">
        <f t="shared" si="0"/>
        <v>18774031.870000001</v>
      </c>
    </row>
    <row r="10" spans="1:14" ht="29.25" customHeight="1" thickBot="1">
      <c r="A10" s="4" t="s">
        <v>31</v>
      </c>
      <c r="B10" s="49">
        <v>2369831.12</v>
      </c>
      <c r="C10" s="49">
        <v>518667.64</v>
      </c>
      <c r="D10" s="49">
        <v>175434.1</v>
      </c>
      <c r="E10" s="49">
        <v>15455.67</v>
      </c>
      <c r="F10" s="49">
        <v>0</v>
      </c>
      <c r="G10" s="49">
        <v>27105.25</v>
      </c>
      <c r="H10" s="49">
        <v>65338.19</v>
      </c>
      <c r="I10" s="49">
        <v>56718.22</v>
      </c>
      <c r="J10" s="49">
        <v>4837.29</v>
      </c>
      <c r="K10" s="49">
        <v>251201.02</v>
      </c>
      <c r="L10" s="49">
        <v>133445</v>
      </c>
      <c r="M10" s="49">
        <v>38067.199999999997</v>
      </c>
      <c r="N10" s="49">
        <f t="shared" si="0"/>
        <v>3656100.7000000007</v>
      </c>
    </row>
    <row r="11" spans="1:14" ht="29.25" customHeight="1" thickBot="1">
      <c r="A11" s="5" t="s">
        <v>4</v>
      </c>
      <c r="B11" s="50">
        <v>9713707.8300000001</v>
      </c>
      <c r="C11" s="50">
        <v>2125968.31</v>
      </c>
      <c r="D11" s="50">
        <v>713418.38</v>
      </c>
      <c r="E11" s="50">
        <v>63351.3</v>
      </c>
      <c r="F11" s="50">
        <v>0</v>
      </c>
      <c r="G11" s="50">
        <v>111101.78</v>
      </c>
      <c r="H11" s="50">
        <v>257981.97</v>
      </c>
      <c r="I11" s="50">
        <v>209462.46</v>
      </c>
      <c r="J11" s="50">
        <v>19827.59</v>
      </c>
      <c r="K11" s="50">
        <v>908616.72</v>
      </c>
      <c r="L11" s="50">
        <v>1100778</v>
      </c>
      <c r="M11" s="50">
        <v>86562.81</v>
      </c>
      <c r="N11" s="50">
        <f t="shared" si="0"/>
        <v>15310777.150000004</v>
      </c>
    </row>
    <row r="12" spans="1:14" ht="29.25" customHeight="1" thickBot="1">
      <c r="A12" s="4" t="s">
        <v>5</v>
      </c>
      <c r="B12" s="49">
        <v>5823845.8600000003</v>
      </c>
      <c r="C12" s="49">
        <v>1274622.6200000001</v>
      </c>
      <c r="D12" s="49">
        <v>386793.92</v>
      </c>
      <c r="E12" s="49">
        <v>37982.22</v>
      </c>
      <c r="F12" s="49">
        <v>0</v>
      </c>
      <c r="G12" s="49">
        <v>66610.990000000005</v>
      </c>
      <c r="H12" s="49">
        <v>165034.97</v>
      </c>
      <c r="I12" s="49">
        <v>108416.31</v>
      </c>
      <c r="J12" s="49">
        <v>11887.62</v>
      </c>
      <c r="K12" s="49">
        <v>627482.06000000006</v>
      </c>
      <c r="L12" s="49">
        <v>13776</v>
      </c>
      <c r="M12" s="49">
        <v>55392.86</v>
      </c>
      <c r="N12" s="49">
        <f t="shared" si="0"/>
        <v>8571845.4299999997</v>
      </c>
    </row>
    <row r="13" spans="1:14" ht="29.25" customHeight="1" thickBot="1">
      <c r="A13" s="5" t="s">
        <v>6</v>
      </c>
      <c r="B13" s="50">
        <v>7150789.0700000003</v>
      </c>
      <c r="C13" s="50">
        <v>1565040.99</v>
      </c>
      <c r="D13" s="50">
        <v>385359.55</v>
      </c>
      <c r="E13" s="50">
        <v>46636.34</v>
      </c>
      <c r="F13" s="50">
        <v>0</v>
      </c>
      <c r="G13" s="50">
        <v>81788.070000000007</v>
      </c>
      <c r="H13" s="50">
        <v>191994.77</v>
      </c>
      <c r="I13" s="50">
        <v>142350.22</v>
      </c>
      <c r="J13" s="50">
        <v>14596.17</v>
      </c>
      <c r="K13" s="50">
        <v>836134.14</v>
      </c>
      <c r="L13" s="50">
        <v>282430</v>
      </c>
      <c r="M13" s="50">
        <v>66770.8</v>
      </c>
      <c r="N13" s="50">
        <f t="shared" si="0"/>
        <v>10763890.120000003</v>
      </c>
    </row>
    <row r="14" spans="1:14" ht="29.25" customHeight="1" thickBot="1">
      <c r="A14" s="4" t="s">
        <v>7</v>
      </c>
      <c r="B14" s="49">
        <v>5461235.5</v>
      </c>
      <c r="C14" s="49">
        <v>1195260.74</v>
      </c>
      <c r="D14" s="49">
        <v>102889.12</v>
      </c>
      <c r="E14" s="49">
        <v>35617.33</v>
      </c>
      <c r="F14" s="49">
        <v>0</v>
      </c>
      <c r="G14" s="49">
        <v>62463.58</v>
      </c>
      <c r="H14" s="49">
        <v>172404.02</v>
      </c>
      <c r="I14" s="49">
        <v>30671.96</v>
      </c>
      <c r="J14" s="49">
        <v>11147.46</v>
      </c>
      <c r="K14" s="49">
        <v>829324.5</v>
      </c>
      <c r="L14" s="49">
        <v>3269</v>
      </c>
      <c r="M14" s="49">
        <v>29534.03</v>
      </c>
      <c r="N14" s="49">
        <f t="shared" si="0"/>
        <v>7933817.2400000002</v>
      </c>
    </row>
    <row r="15" spans="1:14" ht="29.25" customHeight="1" thickBot="1">
      <c r="A15" s="5" t="s">
        <v>32</v>
      </c>
      <c r="B15" s="50">
        <v>2184781.71</v>
      </c>
      <c r="C15" s="50">
        <v>478167.22</v>
      </c>
      <c r="D15" s="50">
        <v>145808.44</v>
      </c>
      <c r="E15" s="50">
        <v>14248.81</v>
      </c>
      <c r="F15" s="50">
        <v>0</v>
      </c>
      <c r="G15" s="50">
        <v>24988.720000000001</v>
      </c>
      <c r="H15" s="50">
        <v>55012.05</v>
      </c>
      <c r="I15" s="50">
        <v>51657.58</v>
      </c>
      <c r="J15" s="50">
        <v>4459.57</v>
      </c>
      <c r="K15" s="50">
        <v>250270.1</v>
      </c>
      <c r="L15" s="50">
        <v>236870</v>
      </c>
      <c r="M15" s="50">
        <v>36895.24</v>
      </c>
      <c r="N15" s="50">
        <f t="shared" si="0"/>
        <v>3483159.44</v>
      </c>
    </row>
    <row r="16" spans="1:14" ht="29.25" customHeight="1" thickBot="1">
      <c r="A16" s="4" t="s">
        <v>8</v>
      </c>
      <c r="B16" s="49">
        <v>4085575.37</v>
      </c>
      <c r="C16" s="49">
        <v>894180.05</v>
      </c>
      <c r="D16" s="49">
        <v>116791.57</v>
      </c>
      <c r="E16" s="49">
        <v>26645.49</v>
      </c>
      <c r="F16" s="49">
        <v>0</v>
      </c>
      <c r="G16" s="49">
        <v>46729.29</v>
      </c>
      <c r="H16" s="49">
        <v>128759.81</v>
      </c>
      <c r="I16" s="49">
        <v>39080.550000000003</v>
      </c>
      <c r="J16" s="49">
        <v>8339.4699999999993</v>
      </c>
      <c r="K16" s="49">
        <v>487184.44</v>
      </c>
      <c r="L16" s="49">
        <v>3293</v>
      </c>
      <c r="M16" s="49">
        <v>32615.85</v>
      </c>
      <c r="N16" s="49">
        <f t="shared" si="0"/>
        <v>5869194.8899999997</v>
      </c>
    </row>
    <row r="17" spans="1:34" s="48" customFormat="1" ht="42.75" customHeight="1" thickBot="1">
      <c r="A17" s="46" t="s">
        <v>11</v>
      </c>
      <c r="B17" s="38">
        <f>SUM(B4:B16)</f>
        <v>151380961.68000001</v>
      </c>
      <c r="C17" s="38">
        <f>SUM(C4:C16)</f>
        <v>33131645.799999997</v>
      </c>
      <c r="D17" s="38">
        <f>SUM(D4:D16)</f>
        <v>10260072.380000001</v>
      </c>
      <c r="E17" s="38">
        <f t="shared" ref="E17:L17" si="1">SUM(E4:E16)</f>
        <v>987283.20000000007</v>
      </c>
      <c r="F17" s="38">
        <f t="shared" si="1"/>
        <v>0</v>
      </c>
      <c r="G17" s="38">
        <f t="shared" si="1"/>
        <v>1731439.2</v>
      </c>
      <c r="H17" s="38">
        <f t="shared" si="1"/>
        <v>3613693.4400000004</v>
      </c>
      <c r="I17" s="38">
        <f t="shared" si="1"/>
        <v>3585587.2000000007</v>
      </c>
      <c r="J17" s="38">
        <f t="shared" si="1"/>
        <v>308998.40000000002</v>
      </c>
      <c r="K17" s="38">
        <f t="shared" si="1"/>
        <v>13831077.120000001</v>
      </c>
      <c r="L17" s="38">
        <f t="shared" si="1"/>
        <v>17396373</v>
      </c>
      <c r="M17" s="38">
        <f>SUM(M4:M16)</f>
        <v>1291554.8000000003</v>
      </c>
      <c r="N17" s="38">
        <f>SUM(N4:N16)</f>
        <v>237518686.22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5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62" t="s">
        <v>38</v>
      </c>
      <c r="B20" s="63"/>
      <c r="C20" s="63"/>
      <c r="D20" s="9"/>
      <c r="E20" s="10" t="s">
        <v>36</v>
      </c>
      <c r="F20" s="11"/>
      <c r="G20" s="54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72" t="s">
        <v>16</v>
      </c>
      <c r="B21" s="72"/>
      <c r="C21" s="72"/>
      <c r="D21" s="37"/>
      <c r="E21" s="28">
        <v>630754007</v>
      </c>
      <c r="F21" s="14" t="s">
        <v>13</v>
      </c>
      <c r="G21" s="55">
        <f>ROUND(E21*0.24,2)</f>
        <v>151380961.68000001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72" t="s">
        <v>29</v>
      </c>
      <c r="B22" s="72"/>
      <c r="C22" s="72"/>
      <c r="D22" s="37"/>
      <c r="E22" s="28">
        <v>33131645.800000001</v>
      </c>
      <c r="F22" s="14" t="s">
        <v>15</v>
      </c>
      <c r="G22" s="55">
        <f>E22</f>
        <v>33131645.800000001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72" t="s">
        <v>26</v>
      </c>
      <c r="B23" s="72"/>
      <c r="C23" s="72"/>
      <c r="D23" s="37" t="s">
        <v>34</v>
      </c>
      <c r="E23" s="28">
        <v>10260072.380000001</v>
      </c>
      <c r="F23" s="14" t="s">
        <v>15</v>
      </c>
      <c r="G23" s="55">
        <f>E23</f>
        <v>10260072.380000001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72" t="s">
        <v>22</v>
      </c>
      <c r="B24" s="72"/>
      <c r="C24" s="72"/>
      <c r="D24" s="37"/>
      <c r="E24" s="28">
        <v>4936416</v>
      </c>
      <c r="F24" s="14" t="s">
        <v>14</v>
      </c>
      <c r="G24" s="55">
        <f>ROUND(E24*0.2,2)</f>
        <v>987283.2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72" t="s">
        <v>18</v>
      </c>
      <c r="B25" s="72"/>
      <c r="C25" s="72"/>
      <c r="D25" s="37"/>
      <c r="E25" s="30">
        <v>0</v>
      </c>
      <c r="F25" s="14" t="s">
        <v>14</v>
      </c>
      <c r="G25" s="55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72" t="s">
        <v>19</v>
      </c>
      <c r="B26" s="72"/>
      <c r="C26" s="72"/>
      <c r="D26" s="37"/>
      <c r="E26" s="28">
        <v>8657196</v>
      </c>
      <c r="F26" s="14" t="s">
        <v>14</v>
      </c>
      <c r="G26" s="55">
        <f>ROUND(E26*0.2,2)</f>
        <v>1731439.2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72" t="s">
        <v>20</v>
      </c>
      <c r="B27" s="72"/>
      <c r="C27" s="72"/>
      <c r="D27" s="37"/>
      <c r="E27" s="28">
        <v>15057056</v>
      </c>
      <c r="F27" s="14" t="s">
        <v>13</v>
      </c>
      <c r="G27" s="55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72" t="s">
        <v>23</v>
      </c>
      <c r="B28" s="72"/>
      <c r="C28" s="72"/>
      <c r="D28" s="72"/>
      <c r="E28" s="28">
        <v>17927936</v>
      </c>
      <c r="F28" s="14" t="s">
        <v>14</v>
      </c>
      <c r="G28" s="55">
        <f>ROUND(E28*0.2,2)</f>
        <v>3585587.2000000002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72" t="s">
        <v>24</v>
      </c>
      <c r="B29" s="72"/>
      <c r="C29" s="72"/>
      <c r="D29" s="72"/>
      <c r="E29" s="28">
        <v>1544992</v>
      </c>
      <c r="F29" s="14" t="s">
        <v>14</v>
      </c>
      <c r="G29" s="55">
        <f>ROUND(E29*0.2,2)</f>
        <v>308998.40000000002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72" t="s">
        <v>21</v>
      </c>
      <c r="B30" s="72"/>
      <c r="C30" s="72"/>
      <c r="D30" s="37"/>
      <c r="E30" s="28">
        <v>57629488</v>
      </c>
      <c r="F30" s="14" t="s">
        <v>13</v>
      </c>
      <c r="G30" s="55">
        <f>ROUND(E30*0.24,2)</f>
        <v>13831077.119999999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80548205</v>
      </c>
      <c r="F31" s="14"/>
      <c r="G31" s="55">
        <v>17396373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72" t="str">
        <f>+M2</f>
        <v>ART. 126 de la LISR  (Enajenación de Bienes)</v>
      </c>
      <c r="B32" s="72"/>
      <c r="C32" s="72"/>
      <c r="D32" s="37"/>
      <c r="E32" s="28">
        <v>6457774</v>
      </c>
      <c r="F32" s="14" t="s">
        <v>14</v>
      </c>
      <c r="G32" s="55">
        <f>ROUND(E32*0.2,2)</f>
        <v>1291554.8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71" t="s">
        <v>11</v>
      </c>
      <c r="B33" s="71"/>
      <c r="C33" s="71"/>
      <c r="D33" s="15"/>
      <c r="E33" s="29">
        <f>SUM(E21:E32)</f>
        <v>866904788.17999995</v>
      </c>
      <c r="F33" s="16"/>
      <c r="G33" s="56">
        <f>SUM(G21:G32)</f>
        <v>237518686.22</v>
      </c>
      <c r="H33" s="52">
        <f>G33-N17</f>
        <v>0</v>
      </c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55"/>
      <c r="H35" s="42"/>
      <c r="I35" s="17"/>
    </row>
    <row r="36" spans="1:14">
      <c r="A36" s="17"/>
      <c r="B36" s="17"/>
      <c r="C36" s="17"/>
      <c r="D36" s="17"/>
      <c r="E36" s="17"/>
      <c r="F36" s="17"/>
      <c r="G36" s="57"/>
      <c r="H36" s="42"/>
      <c r="I36" s="17"/>
    </row>
    <row r="37" spans="1:14" s="1" customFormat="1" ht="18">
      <c r="A37" s="73"/>
      <c r="B37" s="73"/>
      <c r="C37" s="73"/>
      <c r="D37" s="18"/>
      <c r="E37" s="19"/>
      <c r="F37" s="20"/>
      <c r="G37" s="58"/>
      <c r="H37" s="23"/>
      <c r="I37" s="20"/>
      <c r="J37" s="19"/>
    </row>
    <row r="38" spans="1:14" s="1" customFormat="1" ht="11.25" customHeight="1">
      <c r="A38" s="73"/>
      <c r="B38" s="73"/>
      <c r="C38" s="73"/>
      <c r="D38" s="18"/>
      <c r="E38" s="19"/>
      <c r="F38" s="20"/>
      <c r="G38" s="58"/>
      <c r="H38" s="23"/>
      <c r="I38" s="20"/>
      <c r="J38" s="19"/>
    </row>
    <row r="39" spans="1:14" s="1" customFormat="1" ht="18" hidden="1">
      <c r="A39" s="73"/>
      <c r="B39" s="73"/>
      <c r="C39" s="73"/>
      <c r="D39" s="18"/>
      <c r="E39" s="19"/>
      <c r="F39" s="20"/>
      <c r="G39" s="58"/>
      <c r="H39" s="23"/>
      <c r="I39" s="20"/>
      <c r="J39" s="19"/>
    </row>
    <row r="40" spans="1:14" s="1" customFormat="1" ht="18">
      <c r="A40" s="73"/>
      <c r="B40" s="73"/>
      <c r="C40" s="73"/>
      <c r="D40" s="18"/>
      <c r="E40" s="19"/>
      <c r="F40" s="20"/>
      <c r="G40" s="58"/>
      <c r="H40" s="23"/>
      <c r="I40" s="20"/>
      <c r="J40" s="19"/>
    </row>
    <row r="41" spans="1:14" s="1" customFormat="1" ht="18">
      <c r="A41" s="73"/>
      <c r="B41" s="73"/>
      <c r="C41" s="73"/>
      <c r="D41" s="18"/>
      <c r="E41" s="19"/>
      <c r="F41" s="20"/>
      <c r="G41" s="58"/>
      <c r="H41" s="23"/>
      <c r="I41" s="20"/>
      <c r="J41" s="19"/>
    </row>
    <row r="42" spans="1:14" s="1" customFormat="1" ht="18">
      <c r="A42" s="73"/>
      <c r="B42" s="73"/>
      <c r="C42" s="73"/>
      <c r="D42" s="18"/>
      <c r="E42" s="19"/>
      <c r="F42" s="20"/>
      <c r="G42" s="58"/>
      <c r="H42" s="23"/>
      <c r="I42" s="20"/>
      <c r="J42" s="19"/>
    </row>
    <row r="43" spans="1:14" s="1" customFormat="1" ht="18">
      <c r="A43" s="73"/>
      <c r="B43" s="73"/>
      <c r="C43" s="73"/>
      <c r="D43" s="18"/>
      <c r="E43" s="19"/>
      <c r="F43" s="20"/>
      <c r="G43" s="58"/>
      <c r="H43" s="23"/>
      <c r="I43" s="20"/>
      <c r="J43" s="19"/>
    </row>
    <row r="44" spans="1:14" s="1" customFormat="1" ht="18">
      <c r="A44" s="73"/>
      <c r="B44" s="73"/>
      <c r="C44" s="73"/>
      <c r="D44" s="18"/>
      <c r="E44" s="19"/>
      <c r="F44" s="20"/>
      <c r="G44" s="58"/>
      <c r="H44" s="23"/>
      <c r="I44" s="20"/>
      <c r="J44" s="19"/>
    </row>
    <row r="45" spans="1:14" s="1" customFormat="1" ht="18">
      <c r="A45" s="73"/>
      <c r="B45" s="73"/>
      <c r="C45" s="73"/>
      <c r="D45" s="21"/>
      <c r="E45" s="19"/>
      <c r="F45" s="20"/>
      <c r="G45" s="58"/>
      <c r="H45" s="23"/>
      <c r="I45" s="20"/>
      <c r="J45" s="19"/>
    </row>
    <row r="46" spans="1:14" s="1" customFormat="1" ht="18">
      <c r="A46" s="73"/>
      <c r="B46" s="73"/>
      <c r="C46" s="73"/>
      <c r="D46" s="18"/>
      <c r="E46" s="19"/>
      <c r="F46" s="20"/>
      <c r="G46" s="58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59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58"/>
      <c r="H48" s="23"/>
      <c r="I48" s="20"/>
    </row>
    <row r="49" spans="4:9" ht="15.75">
      <c r="D49" s="24"/>
      <c r="E49" s="24"/>
      <c r="F49" s="24"/>
      <c r="G49" s="60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2026-03-31T20:16:41Z</cp:lastPrinted>
  <dcterms:created xsi:type="dcterms:W3CDTF">2008-01-30T14:54:54Z</dcterms:created>
  <dcterms:modified xsi:type="dcterms:W3CDTF">2026-05-28T21:11:47Z</dcterms:modified>
</cp:coreProperties>
</file>