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THA\DOCUMENTOS\Documentos\PARTICIPACIONES\PARTICIPACIONES 2026\06 JUNIO 2026\"/>
    </mc:Choice>
  </mc:AlternateContent>
  <xr:revisionPtr revIDLastSave="0" documentId="13_ncr:1_{55D5B238-3B67-4609-9988-1314DE3D960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AFIN" sheetId="34" r:id="rId1"/>
  </sheets>
  <definedNames>
    <definedName name="_xlnm.Print_Area" localSheetId="0">'PORTAL SAFIN'!$A$1:$N$35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9" i="34" l="1"/>
  <c r="G33" i="34" l="1"/>
  <c r="A33" i="34"/>
  <c r="G31" i="34"/>
  <c r="G30" i="34"/>
  <c r="G28" i="34"/>
  <c r="G27" i="34"/>
  <c r="G26" i="34"/>
  <c r="G25" i="34"/>
  <c r="G24" i="34"/>
  <c r="G22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3" i="34"/>
  <c r="G34" i="34" s="1"/>
  <c r="E34" i="34"/>
  <c r="H34" i="34" l="1"/>
</calcChain>
</file>

<file path=xl/sharedStrings.xml><?xml version="1.0" encoding="utf-8"?>
<sst xmlns="http://schemas.openxmlformats.org/spreadsheetml/2006/main" count="57" uniqueCount="41">
  <si>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</si>
  <si>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</si>
  <si>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</si>
  <si>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</si>
  <si>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</si>
  <si>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</si>
  <si>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</si>
  <si>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</si>
  <si>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</si>
  <si>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</si>
  <si>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</si>
  <si>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</si>
  <si>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</si>
  <si>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</si>
  <si>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</si>
  <si>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</si>
  <si>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</si>
  <si>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</si>
  <si>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</si>
  <si>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</si>
  <si>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</si>
  <si>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</si>
  <si>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</si>
  <si>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</si>
  <si>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</si>
  <si>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</si>
  <si>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</si>
  <si>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</si>
  <si>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</si>
  <si>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</si>
  <si>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</si>
  <si>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</si>
  <si>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</si>
  <si>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</si>
  <si>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</si>
  <si>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</si>
  <si>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ESTADO</t>
  </si>
  <si>
    <t>PARTICIPACIONES A MUNICIPIOS JUNIO 2026</t>
  </si>
  <si>
    <t>JUNIO 2026</t>
  </si>
  <si>
    <t>Fondo de Extracción de Hidrocarburos 1/</t>
  </si>
  <si>
    <t>1/El monto recibido por concepto del FEXHI correspondiente al mes de junio fue retenido y aplicado en su totalidad para amortizar el adeudo derivado del Ajuste Definitivo 2025. Este mecanismo continuará aplicándose en los meses subsecuentes hasta cubrir la totalidad del saldo pendiente.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</si>
</sst>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b/>
      <sz val="17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3" fontId="30" fillId="2" borderId="0" xfId="47" applyNumberFormat="1" applyFont="1" applyFill="1"/>
    <xf numFmtId="3" fontId="29" fillId="4" borderId="0" xfId="1" applyNumberFormat="1" applyFont="1" applyFill="1" applyBorder="1" applyAlignment="1">
      <alignment horizontal="center" vertical="center"/>
    </xf>
    <xf numFmtId="3" fontId="37" fillId="2" borderId="0" xfId="60" applyNumberFormat="1" applyFont="1" applyFill="1" applyBorder="1" applyAlignment="1">
      <alignment vertical="center"/>
    </xf>
    <xf numFmtId="3" fontId="29" fillId="2" borderId="1" xfId="60" applyNumberFormat="1" applyFont="1" applyFill="1" applyBorder="1" applyAlignment="1">
      <alignment vertical="center"/>
    </xf>
    <xf numFmtId="3" fontId="19" fillId="2" borderId="0" xfId="47" applyNumberFormat="1" applyFont="1" applyFill="1" applyBorder="1"/>
    <xf numFmtId="3" fontId="22" fillId="2" borderId="0" xfId="25" applyNumberFormat="1" applyFont="1" applyFill="1" applyBorder="1"/>
    <xf numFmtId="3" fontId="34" fillId="2" borderId="0" xfId="25" applyNumberFormat="1" applyFont="1" applyFill="1" applyBorder="1"/>
    <xf numFmtId="3" fontId="22" fillId="2" borderId="0" xfId="25" applyNumberFormat="1" applyFont="1" applyFill="1"/>
    <xf numFmtId="3" fontId="19" fillId="2" borderId="0" xfId="47" applyNumberFormat="1" applyFont="1" applyFill="1"/>
    <xf numFmtId="0" fontId="19" fillId="2" borderId="0" xfId="47" applyFont="1" applyFill="1" applyAlignment="1">
      <alignment horizontal="left" indent="1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3" fontId="24" fillId="6" borderId="2" xfId="1" applyNumberFormat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3" fontId="39" fillId="2" borderId="6" xfId="25" applyNumberFormat="1" applyFont="1" applyFill="1" applyBorder="1" applyAlignment="1">
      <alignment horizontal="left" vertical="center" wrapText="1"/>
    </xf>
    <xf numFmtId="3" fontId="39" fillId="2" borderId="0" xfId="25" applyNumberFormat="1" applyFont="1" applyFill="1" applyBorder="1" applyAlignment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50"/>
  <sheetViews>
    <sheetView tabSelected="1" zoomScale="40" zoomScaleNormal="40" zoomScaleSheetLayoutView="40" workbookViewId="0">
      <selection activeCell="L25" sqref="L25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60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7" t="s">
        <v>37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3" customFormat="1" ht="63.75" customHeight="1" thickBot="1">
      <c r="A2" s="68" t="s">
        <v>27</v>
      </c>
      <c r="B2" s="68" t="s">
        <v>33</v>
      </c>
      <c r="C2" s="68" t="s">
        <v>17</v>
      </c>
      <c r="D2" s="68"/>
      <c r="E2" s="68" t="s">
        <v>22</v>
      </c>
      <c r="F2" s="68" t="s">
        <v>18</v>
      </c>
      <c r="G2" s="69" t="s">
        <v>19</v>
      </c>
      <c r="H2" s="70" t="s">
        <v>20</v>
      </c>
      <c r="I2" s="68" t="s">
        <v>23</v>
      </c>
      <c r="J2" s="68" t="s">
        <v>24</v>
      </c>
      <c r="K2" s="68" t="s">
        <v>39</v>
      </c>
      <c r="L2" s="71" t="s">
        <v>28</v>
      </c>
      <c r="M2" s="71" t="s">
        <v>30</v>
      </c>
      <c r="N2" s="73" t="s">
        <v>25</v>
      </c>
    </row>
    <row r="3" spans="1:14" s="3" customFormat="1" ht="43.5" customHeight="1" thickBot="1">
      <c r="A3" s="68"/>
      <c r="B3" s="68"/>
      <c r="C3" s="27">
        <v>0.7</v>
      </c>
      <c r="D3" s="27">
        <v>0.3</v>
      </c>
      <c r="E3" s="68"/>
      <c r="F3" s="68"/>
      <c r="G3" s="69"/>
      <c r="H3" s="70"/>
      <c r="I3" s="68"/>
      <c r="J3" s="68"/>
      <c r="K3" s="68"/>
      <c r="L3" s="72"/>
      <c r="M3" s="72"/>
      <c r="N3" s="73"/>
    </row>
    <row r="4" spans="1:14" ht="29.25" customHeight="1" thickBot="1">
      <c r="A4" s="4" t="s">
        <v>9</v>
      </c>
      <c r="B4" s="49">
        <v>5241523.18</v>
      </c>
      <c r="C4" s="49">
        <v>1219885.8700000001</v>
      </c>
      <c r="D4" s="49">
        <v>233171.88</v>
      </c>
      <c r="E4" s="49">
        <v>38465.64</v>
      </c>
      <c r="F4" s="49">
        <v>0</v>
      </c>
      <c r="G4" s="49">
        <v>66855.509999999995</v>
      </c>
      <c r="H4" s="49">
        <v>177261.82</v>
      </c>
      <c r="I4" s="49">
        <v>123353.84</v>
      </c>
      <c r="J4" s="49">
        <v>12632.38</v>
      </c>
      <c r="K4" s="49">
        <v>692965.28</v>
      </c>
      <c r="L4" s="49">
        <v>551586</v>
      </c>
      <c r="M4" s="49">
        <v>4852.79</v>
      </c>
      <c r="N4" s="49">
        <f>SUM(B4:M4)</f>
        <v>8362554.1899999995</v>
      </c>
    </row>
    <row r="5" spans="1:14" ht="29.25" customHeight="1" thickBot="1">
      <c r="A5" s="5" t="s">
        <v>1</v>
      </c>
      <c r="B5" s="50">
        <v>5666579.7000000002</v>
      </c>
      <c r="C5" s="50">
        <v>1318811.3999999999</v>
      </c>
      <c r="D5" s="50">
        <v>300655.90000000002</v>
      </c>
      <c r="E5" s="50">
        <v>41584.980000000003</v>
      </c>
      <c r="F5" s="50">
        <v>0</v>
      </c>
      <c r="G5" s="50">
        <v>72277.100000000006</v>
      </c>
      <c r="H5" s="50">
        <v>177698.23</v>
      </c>
      <c r="I5" s="50">
        <v>171471.18</v>
      </c>
      <c r="J5" s="50">
        <v>13656.800000000001</v>
      </c>
      <c r="K5" s="50">
        <v>704400.97</v>
      </c>
      <c r="L5" s="50">
        <v>405802</v>
      </c>
      <c r="M5" s="50">
        <v>5946.18</v>
      </c>
      <c r="N5" s="50">
        <f t="shared" ref="N5:N16" si="0">SUM(B5:M5)</f>
        <v>8878884.4399999995</v>
      </c>
    </row>
    <row r="6" spans="1:14" ht="29.25" customHeight="1" thickBot="1">
      <c r="A6" s="4" t="s">
        <v>2</v>
      </c>
      <c r="B6" s="49">
        <v>35133334.799999997</v>
      </c>
      <c r="C6" s="49">
        <v>8176756.4800000004</v>
      </c>
      <c r="D6" s="49">
        <v>1768995.1</v>
      </c>
      <c r="E6" s="49">
        <v>257830.84</v>
      </c>
      <c r="F6" s="49">
        <v>0</v>
      </c>
      <c r="G6" s="49">
        <v>448124.92</v>
      </c>
      <c r="H6" s="49">
        <v>877954.15</v>
      </c>
      <c r="I6" s="49">
        <v>1379696.78</v>
      </c>
      <c r="J6" s="49">
        <v>84673.43</v>
      </c>
      <c r="K6" s="49">
        <v>3170265.31</v>
      </c>
      <c r="L6" s="49">
        <v>68673</v>
      </c>
      <c r="M6" s="49">
        <v>30539.03</v>
      </c>
      <c r="N6" s="49">
        <f t="shared" si="0"/>
        <v>51396843.840000011</v>
      </c>
    </row>
    <row r="7" spans="1:14" ht="29.25" customHeight="1" thickBot="1">
      <c r="A7" s="5" t="s">
        <v>10</v>
      </c>
      <c r="B7" s="50">
        <v>6937856.7300000004</v>
      </c>
      <c r="C7" s="50">
        <v>1614682.05</v>
      </c>
      <c r="D7" s="50">
        <v>302959.35999999999</v>
      </c>
      <c r="E7" s="50">
        <v>50914.42</v>
      </c>
      <c r="F7" s="50">
        <v>0</v>
      </c>
      <c r="G7" s="50">
        <v>88492.21</v>
      </c>
      <c r="H7" s="50">
        <v>224009.8</v>
      </c>
      <c r="I7" s="50">
        <v>191205.9</v>
      </c>
      <c r="J7" s="50">
        <v>16720.650000000001</v>
      </c>
      <c r="K7" s="50">
        <v>863107.15</v>
      </c>
      <c r="L7" s="50">
        <v>872165</v>
      </c>
      <c r="M7" s="50">
        <v>6340.83</v>
      </c>
      <c r="N7" s="50">
        <f t="shared" si="0"/>
        <v>11168454.100000003</v>
      </c>
    </row>
    <row r="8" spans="1:14" ht="29.25" customHeight="1" thickBot="1">
      <c r="A8" s="4" t="s">
        <v>12</v>
      </c>
      <c r="B8" s="49">
        <v>32445915.350000001</v>
      </c>
      <c r="C8" s="49">
        <v>7551299.9299999997</v>
      </c>
      <c r="D8" s="49">
        <v>1504101.47</v>
      </c>
      <c r="E8" s="49">
        <v>238108.84</v>
      </c>
      <c r="F8" s="49">
        <v>0</v>
      </c>
      <c r="G8" s="49">
        <v>413846.94</v>
      </c>
      <c r="H8" s="49">
        <v>843388.78</v>
      </c>
      <c r="I8" s="49">
        <v>1183418.5</v>
      </c>
      <c r="J8" s="49">
        <v>78196.599999999991</v>
      </c>
      <c r="K8" s="49">
        <v>3210899.09</v>
      </c>
      <c r="L8" s="49">
        <v>6141338</v>
      </c>
      <c r="M8" s="49">
        <v>26110.66</v>
      </c>
      <c r="N8" s="49">
        <f t="shared" si="0"/>
        <v>53636624.159999996</v>
      </c>
    </row>
    <row r="9" spans="1:14" ht="29.25" customHeight="1" thickBot="1">
      <c r="A9" s="5" t="s">
        <v>3</v>
      </c>
      <c r="B9" s="50">
        <v>9687892.7699999996</v>
      </c>
      <c r="C9" s="50">
        <v>2254711.67</v>
      </c>
      <c r="D9" s="50">
        <v>511350.76</v>
      </c>
      <c r="E9" s="50">
        <v>71095.94</v>
      </c>
      <c r="F9" s="50">
        <v>0</v>
      </c>
      <c r="G9" s="50">
        <v>123568.86</v>
      </c>
      <c r="H9" s="50">
        <v>276854.88</v>
      </c>
      <c r="I9" s="50">
        <v>317949.56</v>
      </c>
      <c r="J9" s="50">
        <v>23348.400000000001</v>
      </c>
      <c r="K9" s="50">
        <v>1298631.1100000001</v>
      </c>
      <c r="L9" s="50">
        <v>948829</v>
      </c>
      <c r="M9" s="50">
        <v>9400.99</v>
      </c>
      <c r="N9" s="50">
        <f t="shared" si="0"/>
        <v>15523633.939999999</v>
      </c>
    </row>
    <row r="10" spans="1:14" ht="29.25" customHeight="1" thickBot="1">
      <c r="A10" s="4" t="s">
        <v>31</v>
      </c>
      <c r="B10" s="49">
        <v>2047840.91</v>
      </c>
      <c r="C10" s="49">
        <v>476604.24</v>
      </c>
      <c r="D10" s="49">
        <v>110794.83</v>
      </c>
      <c r="E10" s="49">
        <v>15028.36</v>
      </c>
      <c r="F10" s="49">
        <v>0</v>
      </c>
      <c r="G10" s="49">
        <v>26120.17</v>
      </c>
      <c r="H10" s="49">
        <v>65338.19</v>
      </c>
      <c r="I10" s="49">
        <v>64798.36</v>
      </c>
      <c r="J10" s="49">
        <v>4935.42</v>
      </c>
      <c r="K10" s="49">
        <v>259002.28</v>
      </c>
      <c r="L10" s="49">
        <v>133494</v>
      </c>
      <c r="M10" s="49">
        <v>3348.61</v>
      </c>
      <c r="N10" s="49">
        <f t="shared" si="0"/>
        <v>3207305.3699999992</v>
      </c>
    </row>
    <row r="11" spans="1:14" ht="29.25" customHeight="1" thickBot="1">
      <c r="A11" s="5" t="s">
        <v>4</v>
      </c>
      <c r="B11" s="50">
        <v>8389715.1699999999</v>
      </c>
      <c r="C11" s="50">
        <v>1952580.31</v>
      </c>
      <c r="D11" s="50">
        <v>397362.68</v>
      </c>
      <c r="E11" s="50">
        <v>61569.09</v>
      </c>
      <c r="F11" s="50">
        <v>0</v>
      </c>
      <c r="G11" s="50">
        <v>107010.63</v>
      </c>
      <c r="H11" s="50">
        <v>257981.97</v>
      </c>
      <c r="I11" s="50">
        <v>239302.74</v>
      </c>
      <c r="J11" s="50">
        <v>20219.71</v>
      </c>
      <c r="K11" s="50">
        <v>936834.54</v>
      </c>
      <c r="L11" s="50">
        <v>3817545</v>
      </c>
      <c r="M11" s="50">
        <v>7614.55</v>
      </c>
      <c r="N11" s="50">
        <f t="shared" si="0"/>
        <v>16187736.390000004</v>
      </c>
    </row>
    <row r="12" spans="1:14" ht="29.25" customHeight="1" thickBot="1">
      <c r="A12" s="4" t="s">
        <v>5</v>
      </c>
      <c r="B12" s="49">
        <v>5023209.57</v>
      </c>
      <c r="C12" s="49">
        <v>1169076.6499999999</v>
      </c>
      <c r="D12" s="49">
        <v>209118.91</v>
      </c>
      <c r="E12" s="49">
        <v>36863.519999999997</v>
      </c>
      <c r="F12" s="49">
        <v>0</v>
      </c>
      <c r="G12" s="49">
        <v>64070.93</v>
      </c>
      <c r="H12" s="49">
        <v>165034.97</v>
      </c>
      <c r="I12" s="49">
        <v>123861.42</v>
      </c>
      <c r="J12" s="49">
        <v>12106.23</v>
      </c>
      <c r="K12" s="49">
        <v>646969.01</v>
      </c>
      <c r="L12" s="49">
        <v>13776</v>
      </c>
      <c r="M12" s="49">
        <v>4872.67</v>
      </c>
      <c r="N12" s="49">
        <f t="shared" si="0"/>
        <v>7468959.8799999999</v>
      </c>
    </row>
    <row r="13" spans="1:14" ht="29.25" customHeight="1" thickBot="1">
      <c r="A13" s="5" t="s">
        <v>6</v>
      </c>
      <c r="B13" s="50">
        <v>6494502.3599999994</v>
      </c>
      <c r="C13" s="50">
        <v>1511497.97</v>
      </c>
      <c r="D13" s="50">
        <v>318515.21000000002</v>
      </c>
      <c r="E13" s="50">
        <v>47660.800000000003</v>
      </c>
      <c r="F13" s="50">
        <v>0</v>
      </c>
      <c r="G13" s="50">
        <v>82837.240000000005</v>
      </c>
      <c r="H13" s="50">
        <v>191994.77</v>
      </c>
      <c r="I13" s="50">
        <v>162629.60999999999</v>
      </c>
      <c r="J13" s="50">
        <v>15652.14</v>
      </c>
      <c r="K13" s="50">
        <v>862100.96</v>
      </c>
      <c r="L13" s="50">
        <v>284482</v>
      </c>
      <c r="M13" s="50">
        <v>5873.53</v>
      </c>
      <c r="N13" s="50">
        <f t="shared" si="0"/>
        <v>9977746.589999998</v>
      </c>
    </row>
    <row r="14" spans="1:14" ht="29.25" customHeight="1" thickBot="1">
      <c r="A14" s="4" t="s">
        <v>7</v>
      </c>
      <c r="B14" s="49">
        <v>5239991.57</v>
      </c>
      <c r="C14" s="49">
        <v>1219529.4099999999</v>
      </c>
      <c r="D14" s="49">
        <v>56520.62</v>
      </c>
      <c r="E14" s="49">
        <v>38454.400000000001</v>
      </c>
      <c r="F14" s="49">
        <v>0</v>
      </c>
      <c r="G14" s="49">
        <v>66835.98</v>
      </c>
      <c r="H14" s="49">
        <v>172404.02</v>
      </c>
      <c r="I14" s="49">
        <v>35041.519999999997</v>
      </c>
      <c r="J14" s="49">
        <v>12628.69</v>
      </c>
      <c r="K14" s="49">
        <v>855079.83</v>
      </c>
      <c r="L14" s="49">
        <v>30214</v>
      </c>
      <c r="M14" s="49">
        <v>2597.98</v>
      </c>
      <c r="N14" s="49">
        <f t="shared" si="0"/>
        <v>7729298.0200000014</v>
      </c>
    </row>
    <row r="15" spans="1:14" ht="29.25" customHeight="1" thickBot="1">
      <c r="A15" s="5" t="s">
        <v>32</v>
      </c>
      <c r="B15" s="50">
        <v>1994504.58</v>
      </c>
      <c r="C15" s="50">
        <v>464191.01</v>
      </c>
      <c r="D15" s="50">
        <v>126506.69</v>
      </c>
      <c r="E15" s="50">
        <v>14636.95</v>
      </c>
      <c r="F15" s="50">
        <v>0</v>
      </c>
      <c r="G15" s="50">
        <v>25439.86</v>
      </c>
      <c r="H15" s="50">
        <v>55012.05</v>
      </c>
      <c r="I15" s="50">
        <v>59016.78</v>
      </c>
      <c r="J15" s="50">
        <v>4806.87</v>
      </c>
      <c r="K15" s="50">
        <v>258042.44</v>
      </c>
      <c r="L15" s="50">
        <v>212862</v>
      </c>
      <c r="M15" s="50">
        <v>3245.51</v>
      </c>
      <c r="N15" s="50">
        <f t="shared" si="0"/>
        <v>3218264.7399999993</v>
      </c>
    </row>
    <row r="16" spans="1:14" ht="29.25" customHeight="1" thickBot="1">
      <c r="A16" s="4" t="s">
        <v>8</v>
      </c>
      <c r="B16" s="49">
        <v>3909065.71</v>
      </c>
      <c r="C16" s="49">
        <v>909776.39</v>
      </c>
      <c r="D16" s="49">
        <v>77005.75</v>
      </c>
      <c r="E16" s="49">
        <v>28687.22</v>
      </c>
      <c r="F16" s="49">
        <v>0</v>
      </c>
      <c r="G16" s="49">
        <v>49860.05</v>
      </c>
      <c r="H16" s="49">
        <v>128759.81</v>
      </c>
      <c r="I16" s="49">
        <v>44648.01</v>
      </c>
      <c r="J16" s="49">
        <v>9421.08</v>
      </c>
      <c r="K16" s="49">
        <v>502314.35</v>
      </c>
      <c r="L16" s="49">
        <v>3293</v>
      </c>
      <c r="M16" s="49">
        <v>2869.07</v>
      </c>
      <c r="N16" s="49">
        <f t="shared" si="0"/>
        <v>5665700.4399999985</v>
      </c>
    </row>
    <row r="17" spans="1:34" s="48" customFormat="1" ht="42.75" customHeight="1" thickBot="1">
      <c r="A17" s="46" t="s">
        <v>11</v>
      </c>
      <c r="B17" s="38">
        <f>SUM(B4:B16)</f>
        <v>128211932.39999998</v>
      </c>
      <c r="C17" s="38">
        <f>SUM(C4:C16)</f>
        <v>29839403.379999995</v>
      </c>
      <c r="D17" s="38">
        <f>SUM(D4:D16)</f>
        <v>5917059.1600000001</v>
      </c>
      <c r="E17" s="38">
        <f t="shared" ref="E17:L17" si="1">SUM(E4:E16)</f>
        <v>940900.99999999988</v>
      </c>
      <c r="F17" s="38">
        <f t="shared" si="1"/>
        <v>0</v>
      </c>
      <c r="G17" s="38">
        <f t="shared" si="1"/>
        <v>1635340.4</v>
      </c>
      <c r="H17" s="38">
        <f t="shared" si="1"/>
        <v>3613693.4400000004</v>
      </c>
      <c r="I17" s="38">
        <f t="shared" si="1"/>
        <v>4096394.1999999997</v>
      </c>
      <c r="J17" s="38">
        <f t="shared" si="1"/>
        <v>308998.40000000002</v>
      </c>
      <c r="K17" s="38">
        <f t="shared" si="1"/>
        <v>14260612.319999998</v>
      </c>
      <c r="L17" s="38">
        <f t="shared" si="1"/>
        <v>13484059</v>
      </c>
      <c r="M17" s="38">
        <f>SUM(M4:M16)</f>
        <v>113612.40000000001</v>
      </c>
      <c r="N17" s="38">
        <f>SUM(N4:N16)</f>
        <v>202422006.10000005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23.25">
      <c r="A18" s="74" t="s">
        <v>40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pans="1:34" s="47" customFormat="1" ht="23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0" spans="1:34" s="31" customFormat="1" ht="33" customHeight="1">
      <c r="A20" s="13"/>
      <c r="B20" s="13"/>
      <c r="C20" s="13"/>
      <c r="D20" s="13"/>
      <c r="E20" s="13"/>
      <c r="F20" s="13"/>
      <c r="G20" s="52"/>
      <c r="H20" s="39"/>
      <c r="I20" s="13"/>
      <c r="J20" s="13"/>
      <c r="K20" s="13"/>
      <c r="L20" s="13"/>
      <c r="M20" s="13"/>
      <c r="N20" s="3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1:34" s="6" customFormat="1" ht="24.75" customHeight="1">
      <c r="A21" s="65" t="s">
        <v>38</v>
      </c>
      <c r="B21" s="66"/>
      <c r="C21" s="66"/>
      <c r="D21" s="9"/>
      <c r="E21" s="10" t="s">
        <v>36</v>
      </c>
      <c r="F21" s="11"/>
      <c r="G21" s="53" t="s">
        <v>0</v>
      </c>
      <c r="H21" s="40"/>
      <c r="I21" s="12"/>
      <c r="J21" s="13"/>
      <c r="K21" s="13"/>
      <c r="L21" s="13"/>
      <c r="M21" s="13"/>
      <c r="N21" s="45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4" t="s">
        <v>16</v>
      </c>
      <c r="B22" s="64"/>
      <c r="C22" s="64"/>
      <c r="D22" s="37"/>
      <c r="E22" s="28">
        <v>534216385</v>
      </c>
      <c r="F22" s="14" t="s">
        <v>13</v>
      </c>
      <c r="G22" s="54">
        <f>ROUND(E22*0.24,2)</f>
        <v>128211932.40000001</v>
      </c>
      <c r="H22" s="41"/>
      <c r="I22" s="32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4.75" customHeight="1">
      <c r="A23" s="64" t="s">
        <v>29</v>
      </c>
      <c r="B23" s="64"/>
      <c r="C23" s="64"/>
      <c r="D23" s="37"/>
      <c r="E23" s="28">
        <v>29839403.380000003</v>
      </c>
      <c r="F23" s="14" t="s">
        <v>15</v>
      </c>
      <c r="G23" s="54">
        <f>E23</f>
        <v>29839403.380000003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6.25" customHeight="1">
      <c r="A24" s="64" t="s">
        <v>26</v>
      </c>
      <c r="B24" s="64"/>
      <c r="C24" s="64"/>
      <c r="D24" s="37" t="s">
        <v>34</v>
      </c>
      <c r="E24" s="28">
        <v>5917059.1600000001</v>
      </c>
      <c r="F24" s="14" t="s">
        <v>15</v>
      </c>
      <c r="G24" s="54">
        <f>E24</f>
        <v>5917059.1600000001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4" customHeight="1">
      <c r="A25" s="64" t="s">
        <v>22</v>
      </c>
      <c r="B25" s="64"/>
      <c r="C25" s="64"/>
      <c r="D25" s="37"/>
      <c r="E25" s="28">
        <v>4704505</v>
      </c>
      <c r="F25" s="14" t="s">
        <v>14</v>
      </c>
      <c r="G25" s="54">
        <f>ROUND(E25*0.2,2)</f>
        <v>940901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27" customHeight="1">
      <c r="A26" s="64" t="s">
        <v>18</v>
      </c>
      <c r="B26" s="64"/>
      <c r="C26" s="64"/>
      <c r="D26" s="37"/>
      <c r="E26" s="30">
        <v>0</v>
      </c>
      <c r="F26" s="14" t="s">
        <v>14</v>
      </c>
      <c r="G26" s="54">
        <f>ROUND(E26*0.2,2)</f>
        <v>0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4" t="s">
        <v>19</v>
      </c>
      <c r="B27" s="64"/>
      <c r="C27" s="64"/>
      <c r="D27" s="37"/>
      <c r="E27" s="28">
        <v>8176702</v>
      </c>
      <c r="F27" s="14" t="s">
        <v>14</v>
      </c>
      <c r="G27" s="54">
        <f>ROUND(E27*0.2,2)</f>
        <v>1635340.4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2.25" customHeight="1">
      <c r="A28" s="64" t="s">
        <v>20</v>
      </c>
      <c r="B28" s="64"/>
      <c r="C28" s="64"/>
      <c r="D28" s="37"/>
      <c r="E28" s="28">
        <v>15057056</v>
      </c>
      <c r="F28" s="14" t="s">
        <v>13</v>
      </c>
      <c r="G28" s="54">
        <f>ROUND(E28*0.24,2)</f>
        <v>3613693.44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3.75" customHeight="1">
      <c r="A29" s="64" t="s">
        <v>23</v>
      </c>
      <c r="B29" s="64"/>
      <c r="C29" s="64"/>
      <c r="D29" s="64"/>
      <c r="E29" s="28">
        <v>20481971</v>
      </c>
      <c r="F29" s="14" t="s">
        <v>14</v>
      </c>
      <c r="G29" s="54">
        <f>ROUND(E29*0.2,2)</f>
        <v>4096394.2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32.25" customHeight="1">
      <c r="A30" s="64" t="s">
        <v>24</v>
      </c>
      <c r="B30" s="64"/>
      <c r="C30" s="64"/>
      <c r="D30" s="64"/>
      <c r="E30" s="28">
        <v>1544992</v>
      </c>
      <c r="F30" s="14" t="s">
        <v>14</v>
      </c>
      <c r="G30" s="54">
        <f>ROUND(E30*0.2,2)</f>
        <v>308998.40000000002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9.25" customHeight="1">
      <c r="A31" s="64" t="s">
        <v>21</v>
      </c>
      <c r="B31" s="64"/>
      <c r="C31" s="64"/>
      <c r="D31" s="37"/>
      <c r="E31" s="28">
        <v>59419218</v>
      </c>
      <c r="F31" s="14" t="s">
        <v>13</v>
      </c>
      <c r="G31" s="54">
        <f>ROUND(E31*0.24,2)</f>
        <v>14260612.32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25.5">
      <c r="A32" s="36" t="s">
        <v>28</v>
      </c>
      <c r="B32" s="36"/>
      <c r="C32" s="36"/>
      <c r="D32" s="37"/>
      <c r="E32" s="28">
        <v>45983335</v>
      </c>
      <c r="F32" s="14"/>
      <c r="G32" s="54">
        <v>13484059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s="6" customFormat="1" ht="40.5" customHeight="1">
      <c r="A33" s="64" t="str">
        <f>+M2</f>
        <v>ART. 126 de la LISR  (Enajenación de Bienes)</v>
      </c>
      <c r="B33" s="64"/>
      <c r="C33" s="64"/>
      <c r="D33" s="37"/>
      <c r="E33" s="28">
        <v>568062</v>
      </c>
      <c r="F33" s="14" t="s">
        <v>14</v>
      </c>
      <c r="G33" s="54">
        <f>ROUND(E33*0.2,2)</f>
        <v>113612.4</v>
      </c>
      <c r="H33" s="41"/>
      <c r="I33" s="7"/>
      <c r="J33" s="8" t="s">
        <v>35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27" thickBot="1">
      <c r="A34" s="63" t="s">
        <v>11</v>
      </c>
      <c r="B34" s="63"/>
      <c r="C34" s="63"/>
      <c r="D34" s="15"/>
      <c r="E34" s="29">
        <f>SUM(E22:E33)</f>
        <v>725908688.53999996</v>
      </c>
      <c r="F34" s="16"/>
      <c r="G34" s="55">
        <f>SUM(G22:G33)</f>
        <v>202422006.09999999</v>
      </c>
      <c r="H34" s="51">
        <f>G34-N17</f>
        <v>0</v>
      </c>
      <c r="I34" s="35"/>
      <c r="J34" s="8"/>
      <c r="K34" s="8"/>
      <c r="L34" s="8"/>
      <c r="M34" s="8"/>
      <c r="N34" s="8"/>
    </row>
    <row r="35" spans="1:34" ht="26.25" thickTop="1">
      <c r="A35" s="7"/>
      <c r="B35" s="7"/>
      <c r="C35" s="7"/>
      <c r="D35" s="7"/>
      <c r="E35" s="26"/>
      <c r="F35" s="7"/>
      <c r="G35" s="33"/>
      <c r="H35" s="41"/>
      <c r="I35" s="7"/>
      <c r="J35" s="8"/>
      <c r="K35" s="8"/>
      <c r="L35" s="8"/>
      <c r="M35" s="8"/>
      <c r="N35" s="8"/>
    </row>
    <row r="36" spans="1:34" ht="25.5">
      <c r="A36" s="17"/>
      <c r="B36" s="17"/>
      <c r="C36" s="17"/>
      <c r="D36" s="17"/>
      <c r="E36" s="17"/>
      <c r="F36" s="17"/>
      <c r="G36" s="54"/>
      <c r="H36" s="42"/>
      <c r="I36" s="17"/>
      <c r="N36" s="61"/>
    </row>
    <row r="37" spans="1:34">
      <c r="A37" s="17"/>
      <c r="B37" s="17"/>
      <c r="C37" s="17"/>
      <c r="D37" s="17"/>
      <c r="E37" s="17"/>
      <c r="F37" s="17"/>
      <c r="G37" s="56"/>
      <c r="H37" s="42"/>
      <c r="I37" s="17"/>
    </row>
    <row r="38" spans="1:34" s="1" customFormat="1" ht="18">
      <c r="A38" s="62"/>
      <c r="B38" s="62"/>
      <c r="C38" s="62"/>
      <c r="D38" s="18"/>
      <c r="E38" s="19"/>
      <c r="F38" s="20"/>
      <c r="G38" s="57"/>
      <c r="H38" s="23"/>
      <c r="I38" s="20"/>
      <c r="J38" s="19"/>
    </row>
    <row r="39" spans="1:34" s="1" customFormat="1" ht="11.25" customHeight="1">
      <c r="A39" s="62"/>
      <c r="B39" s="62"/>
      <c r="C39" s="62"/>
      <c r="D39" s="18"/>
      <c r="E39" s="19"/>
      <c r="F39" s="20"/>
      <c r="G39" s="57"/>
      <c r="H39" s="23"/>
      <c r="I39" s="20"/>
      <c r="J39" s="19"/>
    </row>
    <row r="40" spans="1:34" s="1" customFormat="1" ht="18" hidden="1">
      <c r="A40" s="62"/>
      <c r="B40" s="62"/>
      <c r="C40" s="62"/>
      <c r="D40" s="18"/>
      <c r="E40" s="19"/>
      <c r="F40" s="20"/>
      <c r="G40" s="57"/>
      <c r="H40" s="23"/>
      <c r="I40" s="20"/>
      <c r="J40" s="19"/>
    </row>
    <row r="41" spans="1:34" s="1" customFormat="1" ht="18">
      <c r="A41" s="62"/>
      <c r="B41" s="62"/>
      <c r="C41" s="62"/>
      <c r="D41" s="18"/>
      <c r="E41" s="19"/>
      <c r="F41" s="20"/>
      <c r="G41" s="57"/>
      <c r="H41" s="23"/>
      <c r="I41" s="20"/>
      <c r="J41" s="19"/>
    </row>
    <row r="42" spans="1:34" s="1" customFormat="1" ht="18">
      <c r="A42" s="62"/>
      <c r="B42" s="62"/>
      <c r="C42" s="62"/>
      <c r="D42" s="18"/>
      <c r="E42" s="19"/>
      <c r="F42" s="20"/>
      <c r="G42" s="57"/>
      <c r="H42" s="23"/>
      <c r="I42" s="20"/>
      <c r="J42" s="19"/>
    </row>
    <row r="43" spans="1:34" s="1" customFormat="1" ht="18">
      <c r="A43" s="62"/>
      <c r="B43" s="62"/>
      <c r="C43" s="62"/>
      <c r="D43" s="18"/>
      <c r="E43" s="19"/>
      <c r="F43" s="20"/>
      <c r="G43" s="57"/>
      <c r="H43" s="23"/>
      <c r="I43" s="20"/>
      <c r="J43" s="19"/>
    </row>
    <row r="44" spans="1:34" s="1" customFormat="1" ht="18">
      <c r="A44" s="62"/>
      <c r="B44" s="62"/>
      <c r="C44" s="62"/>
      <c r="D44" s="18"/>
      <c r="E44" s="19"/>
      <c r="F44" s="20"/>
      <c r="G44" s="57"/>
      <c r="H44" s="23"/>
      <c r="I44" s="20"/>
      <c r="J44" s="19"/>
    </row>
    <row r="45" spans="1:34" s="1" customFormat="1" ht="18">
      <c r="A45" s="62"/>
      <c r="B45" s="62"/>
      <c r="C45" s="62"/>
      <c r="D45" s="18"/>
      <c r="E45" s="19"/>
      <c r="F45" s="20"/>
      <c r="G45" s="57"/>
      <c r="H45" s="23"/>
      <c r="I45" s="20"/>
      <c r="J45" s="19"/>
    </row>
    <row r="46" spans="1:34" s="1" customFormat="1" ht="18">
      <c r="A46" s="62"/>
      <c r="B46" s="62"/>
      <c r="C46" s="62"/>
      <c r="D46" s="21"/>
      <c r="E46" s="19"/>
      <c r="F46" s="20"/>
      <c r="G46" s="57"/>
      <c r="H46" s="23"/>
      <c r="I46" s="20"/>
      <c r="J46" s="19"/>
    </row>
    <row r="47" spans="1:34" s="1" customFormat="1" ht="18">
      <c r="A47" s="62"/>
      <c r="B47" s="62"/>
      <c r="C47" s="62"/>
      <c r="D47" s="18"/>
      <c r="E47" s="19"/>
      <c r="F47" s="20"/>
      <c r="G47" s="57"/>
      <c r="H47" s="23"/>
      <c r="I47" s="20"/>
      <c r="J47" s="19"/>
    </row>
    <row r="48" spans="1:34" ht="18">
      <c r="A48" s="17"/>
      <c r="B48" s="17"/>
      <c r="C48" s="17"/>
      <c r="D48" s="22"/>
      <c r="E48" s="22"/>
      <c r="F48" s="22"/>
      <c r="G48" s="58"/>
      <c r="H48" s="43"/>
      <c r="I48" s="22"/>
      <c r="J48" s="22"/>
    </row>
    <row r="49" spans="1:9" ht="15.75">
      <c r="A49" s="17"/>
      <c r="B49" s="17"/>
      <c r="C49" s="17"/>
      <c r="D49" s="23"/>
      <c r="E49" s="23"/>
      <c r="F49" s="19"/>
      <c r="G49" s="57"/>
      <c r="H49" s="23"/>
      <c r="I49" s="20"/>
    </row>
    <row r="50" spans="1:9" ht="15.75">
      <c r="D50" s="24"/>
      <c r="E50" s="24"/>
      <c r="F50" s="24"/>
      <c r="G50" s="59"/>
      <c r="I50" s="25"/>
    </row>
  </sheetData>
  <mergeCells count="38">
    <mergeCell ref="A21:C21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8:N19"/>
    <mergeCell ref="A26:C26"/>
    <mergeCell ref="A27:C27"/>
    <mergeCell ref="A28:C28"/>
    <mergeCell ref="A31:C31"/>
    <mergeCell ref="A33:C33"/>
    <mergeCell ref="A29:D29"/>
    <mergeCell ref="A30:D30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  <mergeCell ref="A34:C34"/>
    <mergeCell ref="A22:C22"/>
    <mergeCell ref="A23:C23"/>
    <mergeCell ref="A24:C24"/>
    <mergeCell ref="A25:C25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SAFIN</vt:lpstr>
      <vt:lpstr>'PORTAL SAFIN'!Área_de_impresión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2026-07-01T01:43:45Z</cp:lastPrinted>
  <dcterms:created xsi:type="dcterms:W3CDTF">2008-01-30T14:54:54Z</dcterms:created>
  <dcterms:modified xsi:type="dcterms:W3CDTF">2026-07-01T01:43:57Z</dcterms:modified>
</cp:coreProperties>
</file>