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artha Rosado\Documents\MARTHA\Documentos\PARTICIPACIONES\PARTICIPACIONES 2025\LEY DE INGRESOS 2026\2026\LIF\ACUERDO ANUAL\"/>
    </mc:Choice>
  </mc:AlternateContent>
  <xr:revisionPtr revIDLastSave="0" documentId="13_ncr:1_{6FD03230-D819-4B40-8AB2-B2D48F200402}" xr6:coauthVersionLast="36" xr6:coauthVersionMax="47" xr10:uidLastSave="{00000000-0000-0000-0000-000000000000}"/>
  <bookViews>
    <workbookView xWindow="0" yWindow="0" windowWidth="4080" windowHeight="11160" xr2:uid="{00000000-000D-0000-FFFF-FFFF00000000}"/>
  </bookViews>
  <sheets>
    <sheet name="AnexoI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__ALI2">#REF!</definedName>
    <definedName name="___ALI3">#REF!</definedName>
    <definedName name="___ALI4">#REF!</definedName>
    <definedName name="___ALI5">#REF!</definedName>
    <definedName name="___ALI6">#REF!</definedName>
    <definedName name="__ALI2">#REF!</definedName>
    <definedName name="__ALI3">#REF!</definedName>
    <definedName name="__ALI4">#REF!</definedName>
    <definedName name="__ALI5">#REF!</definedName>
    <definedName name="__ALI6">#REF!</definedName>
    <definedName name="_ALI2">#REF!</definedName>
    <definedName name="_ALI3">#REF!</definedName>
    <definedName name="_ALI4">#REF!</definedName>
    <definedName name="_ALI5">#REF!</definedName>
    <definedName name="_ALI6">#REF!</definedName>
    <definedName name="Acreed">[1]CATALOGOS!$M$1:$M$87</definedName>
    <definedName name="ALI">#REF!</definedName>
    <definedName name="Alta">[2]CATALOGOS!$J$1:$J$6</definedName>
    <definedName name="_xlnm.Database">#REF!</definedName>
    <definedName name="concentrado">#REF!</definedName>
    <definedName name="D">[3]CATALOGOS!$M$1:$M$87</definedName>
    <definedName name="DEUDA_PUBLICA_DE_ENTIDADES_FEDERATIVAS_Y_MUNICIPIOS_POR_TIPO_DE_DEUDOR">#REF!</definedName>
    <definedName name="EdoAnaliticoEneNov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FtePago">[1]CATALOGOS!$T$1:$T$3</definedName>
    <definedName name="garantia">[4]CATALOGOS!$C$1:$C$5</definedName>
    <definedName name="Garantias">[1]CATALOGOS!$W$1:$W$10</definedName>
    <definedName name="garuantias">[5]CATALOGOS!$W$1:$W$10</definedName>
    <definedName name="GobEdo">#REF!</definedName>
    <definedName name="H">[6]CATALOGOS!$I$1:$I$2</definedName>
    <definedName name="HSep_2010">#REF!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mensual">#REF!</definedName>
    <definedName name="oax">#REF!</definedName>
    <definedName name="RESP">[7]CATALOGOS!$I$1:$I$2</definedName>
    <definedName name="RESP1">[1]CATALOGOS!$I$1:$I$2</definedName>
    <definedName name="SOBRETAA">[1]CATALOGOS!$E$1:$E$3</definedName>
    <definedName name="sobretasa">[8]CATALOGOS!$E$1:$E$3</definedName>
    <definedName name="sobretasas">[1]CATALOGOS!$E$1:$E$3</definedName>
    <definedName name="tasas">[8]CATALOGOS!$G$1:$G$6</definedName>
    <definedName name="ttf">[9]CATALOGOS!$E$1:$E$3</definedName>
    <definedName name="VER">#REF!</definedName>
    <definedName name="W">[10]CATALOGOS!$E$1:$E$3</definedName>
    <definedName name="X">[10]CATALOGOS!$G$1:$G$6</definedName>
    <definedName name="yo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7" i="1" l="1"/>
  <c r="K37" i="1"/>
  <c r="I37" i="1"/>
  <c r="E37" i="1"/>
  <c r="C37" i="1"/>
  <c r="M19" i="1"/>
  <c r="G19" i="1"/>
  <c r="E19" i="1"/>
  <c r="C19" i="1"/>
  <c r="H37" i="1" l="1"/>
  <c r="D19" i="1"/>
  <c r="G33" i="1" l="1"/>
  <c r="J37" i="1"/>
  <c r="I32" i="1" s="1"/>
  <c r="L37" i="1"/>
  <c r="K36" i="1" s="1"/>
  <c r="D37" i="1"/>
  <c r="C25" i="1" s="1"/>
  <c r="F19" i="1"/>
  <c r="E7" i="1" s="1"/>
  <c r="H19" i="1"/>
  <c r="J19" i="1"/>
  <c r="I18" i="1" s="1"/>
  <c r="K25" i="1" l="1"/>
  <c r="K34" i="1"/>
  <c r="K35" i="1"/>
  <c r="K33" i="1"/>
  <c r="K27" i="1"/>
  <c r="K29" i="1"/>
  <c r="K28" i="1"/>
  <c r="K32" i="1"/>
  <c r="K30" i="1"/>
  <c r="K26" i="1"/>
  <c r="K24" i="1"/>
  <c r="K31" i="1"/>
  <c r="I31" i="1"/>
  <c r="I30" i="1"/>
  <c r="I29" i="1"/>
  <c r="I28" i="1"/>
  <c r="I34" i="1"/>
  <c r="I26" i="1"/>
  <c r="I33" i="1"/>
  <c r="I24" i="1"/>
  <c r="I27" i="1"/>
  <c r="I35" i="1"/>
  <c r="I36" i="1"/>
  <c r="I25" i="1"/>
  <c r="G34" i="1"/>
  <c r="G28" i="1"/>
  <c r="G29" i="1"/>
  <c r="G30" i="1"/>
  <c r="G24" i="1"/>
  <c r="G26" i="1"/>
  <c r="G31" i="1"/>
  <c r="G36" i="1"/>
  <c r="G27" i="1"/>
  <c r="G32" i="1"/>
  <c r="G35" i="1"/>
  <c r="G25" i="1"/>
  <c r="C33" i="1"/>
  <c r="C32" i="1"/>
  <c r="C26" i="1"/>
  <c r="C29" i="1"/>
  <c r="C35" i="1"/>
  <c r="C27" i="1"/>
  <c r="C28" i="1"/>
  <c r="C30" i="1"/>
  <c r="C34" i="1"/>
  <c r="C36" i="1"/>
  <c r="C24" i="1"/>
  <c r="C31" i="1"/>
  <c r="I12" i="1"/>
  <c r="I9" i="1"/>
  <c r="I14" i="1"/>
  <c r="I7" i="1"/>
  <c r="I8" i="1"/>
  <c r="I17" i="1"/>
  <c r="I10" i="1"/>
  <c r="I11" i="1"/>
  <c r="I15" i="1"/>
  <c r="I16" i="1"/>
  <c r="I13" i="1"/>
  <c r="I6" i="1"/>
  <c r="G15" i="1"/>
  <c r="G12" i="1"/>
  <c r="G14" i="1"/>
  <c r="G9" i="1"/>
  <c r="G10" i="1"/>
  <c r="G8" i="1"/>
  <c r="G11" i="1"/>
  <c r="G16" i="1"/>
  <c r="G18" i="1"/>
  <c r="G17" i="1"/>
  <c r="G13" i="1"/>
  <c r="G7" i="1"/>
  <c r="G6" i="1"/>
  <c r="E11" i="1"/>
  <c r="E12" i="1"/>
  <c r="E16" i="1"/>
  <c r="E8" i="1"/>
  <c r="E9" i="1"/>
  <c r="E10" i="1"/>
  <c r="E13" i="1"/>
  <c r="E15" i="1"/>
  <c r="E14" i="1"/>
  <c r="E17" i="1"/>
  <c r="E6" i="1"/>
  <c r="E18" i="1"/>
  <c r="G37" i="1" l="1"/>
  <c r="I19" i="1"/>
  <c r="C16" i="1" l="1"/>
  <c r="C17" i="1"/>
  <c r="C11" i="1"/>
  <c r="C12" i="1"/>
  <c r="C14" i="1"/>
  <c r="C18" i="1"/>
  <c r="C7" i="1"/>
  <c r="C6" i="1"/>
  <c r="C8" i="1"/>
  <c r="C9" i="1"/>
  <c r="C10" i="1"/>
  <c r="C13" i="1"/>
  <c r="C15" i="1"/>
  <c r="N37" i="1" l="1"/>
  <c r="M26" i="1" s="1"/>
  <c r="M28" i="1" l="1"/>
  <c r="M34" i="1"/>
  <c r="M30" i="1"/>
  <c r="M27" i="1"/>
  <c r="M36" i="1"/>
  <c r="M33" i="1"/>
  <c r="M25" i="1"/>
  <c r="M31" i="1"/>
  <c r="M32" i="1"/>
  <c r="M29" i="1"/>
  <c r="M24" i="1"/>
  <c r="M35" i="1"/>
  <c r="N16" i="1"/>
  <c r="N13" i="1"/>
  <c r="N18" i="1"/>
  <c r="N7" i="1"/>
  <c r="N12" i="1"/>
  <c r="N9" i="1"/>
  <c r="N11" i="1"/>
  <c r="N10" i="1"/>
  <c r="L19" i="1"/>
  <c r="N8" i="1"/>
  <c r="N14" i="1"/>
  <c r="N15" i="1"/>
  <c r="N17" i="1"/>
  <c r="N6" i="1"/>
  <c r="K13" i="1" l="1"/>
  <c r="K17" i="1"/>
  <c r="K12" i="1"/>
  <c r="K16" i="1"/>
  <c r="K8" i="1"/>
  <c r="K10" i="1"/>
  <c r="K7" i="1"/>
  <c r="N19" i="1"/>
  <c r="M11" i="1" s="1"/>
  <c r="K15" i="1"/>
  <c r="K6" i="1"/>
  <c r="K11" i="1"/>
  <c r="K18" i="1"/>
  <c r="K14" i="1"/>
  <c r="K9" i="1"/>
  <c r="K19" i="1" l="1"/>
  <c r="M16" i="1"/>
  <c r="M7" i="1"/>
  <c r="M6" i="1"/>
  <c r="M15" i="1"/>
  <c r="M10" i="1"/>
  <c r="M17" i="1"/>
  <c r="M8" i="1"/>
  <c r="M13" i="1"/>
  <c r="M9" i="1"/>
  <c r="M14" i="1"/>
  <c r="M12" i="1"/>
  <c r="M18" i="1"/>
  <c r="P25" i="1" l="1"/>
  <c r="P29" i="1"/>
  <c r="P28" i="1"/>
  <c r="P34" i="1"/>
  <c r="P27" i="1"/>
  <c r="P26" i="1"/>
  <c r="P33" i="1"/>
  <c r="P35" i="1"/>
  <c r="P32" i="1"/>
  <c r="P36" i="1"/>
  <c r="P30" i="1"/>
  <c r="P31" i="1"/>
  <c r="F37" i="1"/>
  <c r="E35" i="1" s="1"/>
  <c r="P24" i="1"/>
  <c r="E28" i="1" l="1"/>
  <c r="E26" i="1"/>
  <c r="E33" i="1"/>
  <c r="E36" i="1"/>
  <c r="P37" i="1"/>
  <c r="O30" i="1" s="1"/>
  <c r="E30" i="1"/>
  <c r="E29" i="1"/>
  <c r="E32" i="1"/>
  <c r="E27" i="1"/>
  <c r="E25" i="1"/>
  <c r="E24" i="1"/>
  <c r="E31" i="1"/>
  <c r="E34" i="1"/>
  <c r="O24" i="1" l="1"/>
  <c r="O27" i="1"/>
  <c r="O26" i="1"/>
  <c r="O29" i="1"/>
  <c r="O31" i="1"/>
  <c r="O35" i="1"/>
  <c r="O33" i="1"/>
  <c r="O32" i="1"/>
  <c r="O25" i="1"/>
  <c r="O28" i="1"/>
  <c r="O36" i="1"/>
  <c r="O34" i="1"/>
  <c r="O37" i="1" l="1"/>
</calcChain>
</file>

<file path=xl/sharedStrings.xml><?xml version="1.0" encoding="utf-8"?>
<sst xmlns="http://schemas.openxmlformats.org/spreadsheetml/2006/main" count="72" uniqueCount="33">
  <si>
    <t>Municipio</t>
  </si>
  <si>
    <t>Fondo General de Participaciones</t>
  </si>
  <si>
    <t>Fondo de Fomento</t>
  </si>
  <si>
    <t>Impuesto Especial Sobre Producción y Servicio</t>
  </si>
  <si>
    <t>Impuesto Sobre Automóviles Nuevos</t>
  </si>
  <si>
    <t>Fondo de Compensación del Impuesto Sobre Automóviles Nuevos</t>
  </si>
  <si>
    <t>Montos del Fondo Municipal de Participaciones</t>
  </si>
  <si>
    <t>Municipal                                    (Base 2013 + 70%)</t>
  </si>
  <si>
    <t>Porcentaje</t>
  </si>
  <si>
    <t>Monto (Pesos)</t>
  </si>
  <si>
    <t> TOTAL</t>
  </si>
  <si>
    <t>Fondo de Colaboración Administrativa de Predial</t>
  </si>
  <si>
    <t>Art. 4°-A Fracción I de la Ley de Coordinación Fiscal (Gasolina)</t>
  </si>
  <si>
    <t>Fondo de Fiscalización y Recaudación</t>
  </si>
  <si>
    <t>Fondo de Extracción de Hidrocarburos</t>
  </si>
  <si>
    <t>Art. 3°-B de la Ley de Coordinación Fiscal (Fondo de ISR)</t>
  </si>
  <si>
    <t>(30% del Fondo de Fomento Municipal)</t>
  </si>
  <si>
    <t>CALAKMUL</t>
  </si>
  <si>
    <t>CALKINI</t>
  </si>
  <si>
    <t>CAMPECHE</t>
  </si>
  <si>
    <t>CANDELARIA</t>
  </si>
  <si>
    <t>CARMEN</t>
  </si>
  <si>
    <t>CHAMPOTÓN</t>
  </si>
  <si>
    <t>ESCARCEGA</t>
  </si>
  <si>
    <t>HECELCHAKÁN</t>
  </si>
  <si>
    <t>HOPELCHÉN</t>
  </si>
  <si>
    <t>PALIZADA</t>
  </si>
  <si>
    <t>TENABO</t>
  </si>
  <si>
    <t>DZITBALCHÉ</t>
  </si>
  <si>
    <t>SEYBAPLAYA</t>
  </si>
  <si>
    <t>Incentivo Derivado del Artículo 126 de la Ley de ISR (Enajenación de Bienes)</t>
  </si>
  <si>
    <t>Con base en el Anexo II del Acuerdo 02/2014 por el que se expiden los Lineamientos para la publicación de la información a que se refiere el artículo 6° de la Ley de Coordinación  Fiscal, a  continuación, se  presentan  los  porcentajes  y  montos estimados de Participaciones Federales correspondiente a los Municipios para el Ejercicio Fiscal 2026:</t>
  </si>
  <si>
    <t>TOTAL DE PARTICIPACIONES FEDERALES ESTIMADAS PARA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</si>
</sst>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;[Red]\-&quot;$&quot;#,##0"/>
    <numFmt numFmtId="164" formatCode="&quot;$&quot;#,##0"/>
    <numFmt numFmtId="165" formatCode="0.000000"/>
    <numFmt numFmtId="166" formatCode="&quot;$&quot;#,##0.00"/>
  </numFmts>
  <fonts count="5" x14ac:knownFonts="1">
    <font>
      <sz val="10"/>
      <name val="Arial"/>
      <family val="2"/>
    </font>
    <font>
      <b/>
      <sz val="6"/>
      <color rgb="FF000000"/>
      <name val="Arial"/>
      <family val="2"/>
    </font>
    <font>
      <b/>
      <sz val="5.5"/>
      <color rgb="FF000000"/>
      <name val="Arial"/>
      <family val="2"/>
    </font>
    <font>
      <sz val="5.5"/>
      <color rgb="FF000000"/>
      <name val="Arial"/>
      <family val="2"/>
    </font>
    <font>
      <b/>
      <sz val="9.5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1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vertical="center"/>
    </xf>
    <xf numFmtId="6" fontId="2" fillId="3" borderId="13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>
      <alignment vertical="center"/>
    </xf>
    <xf numFmtId="6" fontId="2" fillId="4" borderId="13" xfId="0" applyNumberFormat="1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6" fontId="2" fillId="4" borderId="16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0" fillId="5" borderId="0" xfId="0" applyFill="1"/>
    <xf numFmtId="164" fontId="1" fillId="2" borderId="12" xfId="0" applyNumberFormat="1" applyFont="1" applyFill="1" applyBorder="1" applyAlignment="1">
      <alignment horizontal="center" vertical="center" wrapText="1"/>
    </xf>
    <xf numFmtId="164" fontId="2" fillId="3" borderId="13" xfId="0" applyNumberFormat="1" applyFont="1" applyFill="1" applyBorder="1" applyAlignment="1">
      <alignment horizontal="center" vertical="center"/>
    </xf>
    <xf numFmtId="164" fontId="2" fillId="4" borderId="13" xfId="0" applyNumberFormat="1" applyFont="1" applyFill="1" applyBorder="1" applyAlignment="1">
      <alignment horizontal="center" vertical="center"/>
    </xf>
    <xf numFmtId="164" fontId="2" fillId="4" borderId="15" xfId="0" applyNumberFormat="1" applyFont="1" applyFill="1" applyBorder="1" applyAlignment="1">
      <alignment horizontal="center" vertical="center"/>
    </xf>
    <xf numFmtId="164" fontId="2" fillId="2" borderId="12" xfId="0" applyNumberFormat="1" applyFont="1" applyFill="1" applyBorder="1" applyAlignment="1">
      <alignment horizontal="center" vertical="center" wrapText="1"/>
    </xf>
    <xf numFmtId="164" fontId="3" fillId="3" borderId="13" xfId="0" applyNumberFormat="1" applyFont="1" applyFill="1" applyBorder="1" applyAlignment="1">
      <alignment horizontal="center" vertical="center"/>
    </xf>
    <xf numFmtId="164" fontId="3" fillId="4" borderId="13" xfId="0" applyNumberFormat="1" applyFont="1" applyFill="1" applyBorder="1" applyAlignment="1">
      <alignment horizontal="center" vertical="center"/>
    </xf>
    <xf numFmtId="164" fontId="0" fillId="0" borderId="0" xfId="0" applyNumberFormat="1"/>
    <xf numFmtId="164" fontId="2" fillId="4" borderId="16" xfId="0" applyNumberFormat="1" applyFont="1" applyFill="1" applyBorder="1" applyAlignment="1">
      <alignment horizontal="center" vertical="center"/>
    </xf>
    <xf numFmtId="0" fontId="4" fillId="5" borderId="0" xfId="0" applyFont="1" applyFill="1" applyAlignment="1">
      <alignment horizontal="left" vertical="top" wrapText="1" indent="5"/>
    </xf>
    <xf numFmtId="0" fontId="0" fillId="5" borderId="0" xfId="0" applyFill="1" applyAlignment="1">
      <alignment horizontal="left" vertical="top" wrapText="1" indent="5"/>
    </xf>
    <xf numFmtId="165" fontId="3" fillId="3" borderId="13" xfId="0" applyNumberFormat="1" applyFont="1" applyFill="1" applyBorder="1" applyAlignment="1">
      <alignment horizontal="center" vertical="center"/>
    </xf>
    <xf numFmtId="165" fontId="3" fillId="4" borderId="13" xfId="0" applyNumberFormat="1" applyFont="1" applyFill="1" applyBorder="1" applyAlignment="1">
      <alignment horizontal="center" vertical="center"/>
    </xf>
    <xf numFmtId="165" fontId="2" fillId="4" borderId="15" xfId="0" applyNumberFormat="1" applyFont="1" applyFill="1" applyBorder="1" applyAlignment="1">
      <alignment horizontal="center" vertical="center"/>
    </xf>
    <xf numFmtId="165" fontId="2" fillId="3" borderId="13" xfId="0" applyNumberFormat="1" applyFont="1" applyFill="1" applyBorder="1" applyAlignment="1">
      <alignment horizontal="center" vertical="center"/>
    </xf>
    <xf numFmtId="165" fontId="2" fillId="4" borderId="13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left" vertical="top" wrapText="1" indent="5"/>
    </xf>
    <xf numFmtId="0" fontId="0" fillId="5" borderId="0" xfId="0" applyFill="1" applyAlignment="1">
      <alignment horizontal="left" vertical="top" wrapText="1" indent="5"/>
    </xf>
    <xf numFmtId="9" fontId="2" fillId="2" borderId="14" xfId="0" applyNumberFormat="1" applyFont="1" applyFill="1" applyBorder="1" applyAlignment="1">
      <alignment horizontal="center" vertical="center" wrapText="1"/>
    </xf>
    <xf numFmtId="9" fontId="2" fillId="2" borderId="9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0" fillId="5" borderId="17" xfId="0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SERGIO~1\AppData\Local\Temp\Rar$DIa0.451\CONCENTRADO%20AUDITOR&#205;A%2019022013\Nueva%20carpeta\Reportes%20Junio%202012\ZAC-021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ANGELE~1\AppData\Local\Temp\Rar$DI89.768\Users\carlos_leong\Desktop\Cuadros%20Deuda\Dic-10\16%20MICH%2003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ANGELE~1\AppData\Local\Temp\Rar$DI89.768\Baja%20California%20Su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Estadis-Deuda\Septiembre%202012\Reportes%20Recibidos%20Tercer%20Trimestre\HID-0312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ANGELE~1\AppData\Local\Temp\Rar$DI89.768\Mis%20documentos\jaime\MAR09\16%20MICH%2012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euda\Estadis-Deuda\Septiembre%202013\Reportes%20recibidos\SON-031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sergio_martinez\AppData\Local\Microsoft\Windows\Temporary%20Internet%20Files\Content.Outlook\WRD1MHBP\II%20trim%20201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so\DIC09\16%20MICH%20120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ANGELE~1\AppData\Local\Temp\Rar$DI89.768\06%20COL%2003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SERGIO~1\AppData\Local\Temp\Rar$DIa0.451\CONCENTRADO%20AUDITOR&#205;A%2019022013\Nueva%20carpeta\deuda%20de%20abril-junio%20(06-08-201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Observaciones"/>
      <sheetName val="CATALOGOS"/>
      <sheetName val="Instruc"/>
    </sheetNames>
    <sheetDataSet>
      <sheetData sheetId="0"/>
      <sheetData sheetId="1"/>
      <sheetData sheetId="2"/>
      <sheetData sheetId="3"/>
      <sheetData sheetId="4">
        <row r="1">
          <cell r="E1" t="str">
            <v>  </v>
          </cell>
          <cell r="I1" t="str">
            <v>SI</v>
          </cell>
          <cell r="M1" t="str">
            <v>ABNAMRO</v>
          </cell>
          <cell r="T1" t="str">
            <v>PARTICIPACIONES</v>
          </cell>
          <cell r="W1" t="str">
            <v>TENENCIA</v>
          </cell>
        </row>
        <row r="2">
          <cell r="E2" t="str">
            <v>Más</v>
          </cell>
          <cell r="I2" t="str">
            <v>NO</v>
          </cell>
          <cell r="M2" t="str">
            <v>AFIRME</v>
          </cell>
          <cell r="T2" t="str">
            <v>APORTACIONES</v>
          </cell>
          <cell r="W2" t="str">
            <v>ISN</v>
          </cell>
        </row>
        <row r="3">
          <cell r="E3" t="str">
            <v>Por</v>
          </cell>
          <cell r="M3" t="str">
            <v>AMERICAN EXPRESS</v>
          </cell>
          <cell r="T3" t="str">
            <v>INGRESOS PROPIOS</v>
          </cell>
          <cell r="W3" t="str">
            <v>PEAJES</v>
          </cell>
        </row>
        <row r="4">
          <cell r="M4" t="str">
            <v>ANÁHUAC</v>
          </cell>
          <cell r="W4" t="str">
            <v>CUOTAS</v>
          </cell>
        </row>
        <row r="5">
          <cell r="M5" t="str">
            <v>ATLÁNTICO</v>
          </cell>
          <cell r="W5" t="str">
            <v>FAIS</v>
          </cell>
        </row>
        <row r="6">
          <cell r="M6" t="str">
            <v>AUTOFIN</v>
          </cell>
          <cell r="W6" t="str">
            <v>FAFEF</v>
          </cell>
        </row>
        <row r="7">
          <cell r="M7" t="str">
            <v>AZTECA</v>
          </cell>
          <cell r="W7" t="str">
            <v>FORTAMUN</v>
          </cell>
        </row>
        <row r="8">
          <cell r="M8" t="str">
            <v>BAJÍO</v>
          </cell>
          <cell r="W8" t="str">
            <v>FONAREC</v>
          </cell>
        </row>
        <row r="9">
          <cell r="M9" t="str">
            <v>BAMSA</v>
          </cell>
          <cell r="W9" t="str">
            <v>PARTICIPACIONES</v>
          </cell>
        </row>
        <row r="10">
          <cell r="M10" t="str">
            <v>BANAMEX</v>
          </cell>
          <cell r="W10" t="str">
            <v>OTROS</v>
          </cell>
        </row>
        <row r="11">
          <cell r="M11" t="str">
            <v>BANCEN</v>
          </cell>
        </row>
        <row r="12">
          <cell r="M12" t="str">
            <v>BANCENTRO</v>
          </cell>
        </row>
        <row r="13">
          <cell r="M13" t="str">
            <v>BANCO FACIL</v>
          </cell>
        </row>
        <row r="14">
          <cell r="M14" t="str">
            <v>BANCO FAMSA</v>
          </cell>
        </row>
        <row r="15">
          <cell r="M15" t="str">
            <v>BANCOMEXT</v>
          </cell>
        </row>
        <row r="16">
          <cell r="M16" t="str">
            <v>BANCREPS</v>
          </cell>
        </row>
        <row r="17">
          <cell r="M17" t="str">
            <v>BANCRISA</v>
          </cell>
        </row>
        <row r="18">
          <cell r="M18" t="str">
            <v>BANCRO</v>
          </cell>
        </row>
        <row r="19">
          <cell r="M19" t="str">
            <v>BANCRUGO</v>
          </cell>
        </row>
        <row r="20">
          <cell r="M20" t="str">
            <v>BANCRUNE</v>
          </cell>
        </row>
        <row r="21">
          <cell r="M21" t="str">
            <v>BANCRUNO</v>
          </cell>
        </row>
        <row r="22">
          <cell r="M22" t="str">
            <v>BANJÉRCITO</v>
          </cell>
        </row>
        <row r="23">
          <cell r="M23" t="str">
            <v>BANK ONE</v>
          </cell>
        </row>
        <row r="24">
          <cell r="M24" t="str">
            <v>BANOBRAS</v>
          </cell>
        </row>
        <row r="25">
          <cell r="M25" t="str">
            <v>BANORTE</v>
          </cell>
        </row>
        <row r="26">
          <cell r="M26" t="str">
            <v>BANORTE</v>
          </cell>
        </row>
        <row r="27">
          <cell r="M27" t="str">
            <v>BANPAÍS</v>
          </cell>
        </row>
        <row r="28">
          <cell r="M28" t="str">
            <v>BANREGIO</v>
          </cell>
        </row>
        <row r="29">
          <cell r="M29" t="str">
            <v>BANRURAL</v>
          </cell>
        </row>
        <row r="30">
          <cell r="M30" t="str">
            <v>BANRURAL PACÍFI</v>
          </cell>
        </row>
        <row r="31">
          <cell r="M31" t="str">
            <v>BANSEFI</v>
          </cell>
        </row>
        <row r="32">
          <cell r="M32" t="str">
            <v>BANSI</v>
          </cell>
        </row>
        <row r="33">
          <cell r="M33" t="str">
            <v>BARCLAYS</v>
          </cell>
        </row>
        <row r="34">
          <cell r="M34" t="str">
            <v>BBVA BANCOMER</v>
          </cell>
        </row>
        <row r="35">
          <cell r="M35" t="str">
            <v>BBVA SERVICIOS</v>
          </cell>
        </row>
        <row r="36">
          <cell r="M36" t="str">
            <v>BCR NORTE</v>
          </cell>
        </row>
        <row r="37">
          <cell r="M37" t="str">
            <v>BM ACTINVER</v>
          </cell>
        </row>
        <row r="38">
          <cell r="M38" t="str">
            <v>BNCI</v>
          </cell>
        </row>
        <row r="39">
          <cell r="M39" t="str">
            <v>BNP</v>
          </cell>
        </row>
        <row r="40">
          <cell r="M40" t="str">
            <v>BOSTON</v>
          </cell>
        </row>
        <row r="41">
          <cell r="M41" t="str">
            <v>CAPITAL</v>
          </cell>
        </row>
        <row r="42">
          <cell r="M42" t="str">
            <v>CENTRO NORTE</v>
          </cell>
        </row>
        <row r="43">
          <cell r="M43" t="str">
            <v>CENTRO SUR</v>
          </cell>
        </row>
        <row r="44">
          <cell r="M44" t="str">
            <v>CITIBANK</v>
          </cell>
        </row>
        <row r="45">
          <cell r="M45" t="str">
            <v>COMPARTAMOS</v>
          </cell>
        </row>
        <row r="46">
          <cell r="M46" t="str">
            <v>CONFÍA</v>
          </cell>
        </row>
        <row r="47">
          <cell r="M47" t="str">
            <v>CREDIT SUISSE FIRST BOSTON</v>
          </cell>
        </row>
        <row r="48">
          <cell r="M48" t="str">
            <v>CREMI</v>
          </cell>
        </row>
        <row r="49">
          <cell r="M49" t="str">
            <v>DEUTSCHE</v>
          </cell>
        </row>
        <row r="50">
          <cell r="M50" t="str">
            <v>DEXIA</v>
          </cell>
        </row>
        <row r="51">
          <cell r="M51" t="str">
            <v>FINA</v>
          </cell>
        </row>
        <row r="52">
          <cell r="M52" t="str">
            <v>FONHAPO</v>
          </cell>
        </row>
        <row r="53">
          <cell r="M53" t="str">
            <v>FUJI</v>
          </cell>
        </row>
        <row r="54">
          <cell r="M54" t="str">
            <v>GE MONEY</v>
          </cell>
        </row>
        <row r="55">
          <cell r="M55" t="str">
            <v>HIPOTECARIA FEDERAL</v>
          </cell>
        </row>
        <row r="56">
          <cell r="M56" t="str">
            <v>HSBC</v>
          </cell>
        </row>
        <row r="57">
          <cell r="M57" t="str">
            <v>INBURSA</v>
          </cell>
        </row>
        <row r="58">
          <cell r="M58" t="str">
            <v>INDUSTRIAL</v>
          </cell>
        </row>
        <row r="59">
          <cell r="M59" t="str">
            <v>ING</v>
          </cell>
        </row>
        <row r="60">
          <cell r="M60" t="str">
            <v>INTERACCIONES</v>
          </cell>
        </row>
        <row r="61">
          <cell r="M61" t="str">
            <v>INTERBANCO</v>
          </cell>
        </row>
        <row r="62">
          <cell r="M62" t="str">
            <v>INVEX</v>
          </cell>
        </row>
        <row r="63">
          <cell r="M63" t="str">
            <v>IXE</v>
          </cell>
        </row>
        <row r="64">
          <cell r="M64" t="str">
            <v>JP MORGAN</v>
          </cell>
        </row>
        <row r="65">
          <cell r="M65" t="str">
            <v>JP MORGAN</v>
          </cell>
        </row>
        <row r="66">
          <cell r="M66" t="str">
            <v>MIFEL</v>
          </cell>
        </row>
        <row r="67">
          <cell r="M67" t="str">
            <v>MONEX</v>
          </cell>
        </row>
        <row r="68">
          <cell r="M68" t="str">
            <v>NAFIN</v>
          </cell>
        </row>
        <row r="69">
          <cell r="M69" t="str">
            <v>NATIONSBANK</v>
          </cell>
        </row>
        <row r="70">
          <cell r="M70" t="str">
            <v>OBRERO</v>
          </cell>
        </row>
        <row r="71">
          <cell r="M71" t="str">
            <v>ORIENTE</v>
          </cell>
        </row>
        <row r="72">
          <cell r="M72" t="str">
            <v>OTRO</v>
          </cell>
        </row>
        <row r="73">
          <cell r="M73" t="str">
            <v>PENINSULAR</v>
          </cell>
        </row>
        <row r="74">
          <cell r="M74" t="str">
            <v>PROMEX</v>
          </cell>
        </row>
        <row r="75">
          <cell r="M75" t="str">
            <v>PRONORTE</v>
          </cell>
        </row>
        <row r="76">
          <cell r="M76" t="str">
            <v>QUADRUM</v>
          </cell>
        </row>
        <row r="77">
          <cell r="M77" t="str">
            <v>REPUBLIC NY</v>
          </cell>
        </row>
        <row r="78">
          <cell r="M78" t="str">
            <v>SANTANDER</v>
          </cell>
        </row>
        <row r="79">
          <cell r="M79" t="str">
            <v>SANTANDER</v>
          </cell>
        </row>
        <row r="80">
          <cell r="M80" t="str">
            <v>SCOTIABANK INVERLAT</v>
          </cell>
        </row>
        <row r="81">
          <cell r="M81" t="str">
            <v>SERFIN</v>
          </cell>
        </row>
        <row r="82">
          <cell r="M82" t="str">
            <v>SOCIÉTÉ</v>
          </cell>
        </row>
        <row r="83">
          <cell r="M83" t="str">
            <v>SURESTE</v>
          </cell>
        </row>
        <row r="84">
          <cell r="M84" t="str">
            <v>TOKYO</v>
          </cell>
        </row>
        <row r="85">
          <cell r="M85" t="str">
            <v>UNIÓN</v>
          </cell>
        </row>
        <row r="86">
          <cell r="M86" t="str">
            <v>VE POR MÁS</v>
          </cell>
        </row>
        <row r="87">
          <cell r="M87" t="str">
            <v>WAL-MART</v>
          </cell>
        </row>
      </sheetData>
      <sheetData sheetId="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Instruc"/>
      <sheetName val="CATALOGOS"/>
      <sheetName val="Aux"/>
      <sheetName val="Fto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E1" t="str">
            <v>  </v>
          </cell>
          <cell r="G1" t="str">
            <v>TIIE</v>
          </cell>
        </row>
        <row r="2">
          <cell r="E2" t="str">
            <v>Más</v>
          </cell>
          <cell r="G2" t="str">
            <v>FOAEM</v>
          </cell>
        </row>
        <row r="3">
          <cell r="E3" t="str">
            <v>Por</v>
          </cell>
          <cell r="G3" t="str">
            <v>CPP</v>
          </cell>
        </row>
        <row r="4">
          <cell r="G4" t="str">
            <v>CETES</v>
          </cell>
        </row>
        <row r="5">
          <cell r="G5" t="str">
            <v>UDIS</v>
          </cell>
        </row>
        <row r="6">
          <cell r="G6" t="str">
            <v>OTRA</v>
          </cell>
        </row>
      </sheetData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CATALOGOS"/>
      <sheetName val="Instruc"/>
    </sheetNames>
    <sheetDataSet>
      <sheetData sheetId="0" refreshError="1"/>
      <sheetData sheetId="1"/>
      <sheetData sheetId="2" refreshError="1"/>
      <sheetData sheetId="3">
        <row r="1">
          <cell r="J1" t="str">
            <v>Nuevo</v>
          </cell>
        </row>
        <row r="2">
          <cell r="J2" t="str">
            <v>Reestructurado</v>
          </cell>
        </row>
        <row r="3">
          <cell r="J3" t="str">
            <v>Refinanciamiento</v>
          </cell>
        </row>
        <row r="4">
          <cell r="J4" t="str">
            <v>Modificado</v>
          </cell>
        </row>
        <row r="5">
          <cell r="J5" t="str">
            <v>Sintesis</v>
          </cell>
        </row>
        <row r="6">
          <cell r="J6" t="str">
            <v>Otros</v>
          </cell>
        </row>
      </sheetData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Observaciones"/>
      <sheetName val="CATALOGOS"/>
      <sheetName val="Instruc"/>
    </sheetNames>
    <sheetDataSet>
      <sheetData sheetId="0"/>
      <sheetData sheetId="1"/>
      <sheetData sheetId="2"/>
      <sheetData sheetId="3"/>
      <sheetData sheetId="4">
        <row r="1">
          <cell r="M1" t="str">
            <v>ABNAMRO</v>
          </cell>
        </row>
        <row r="2">
          <cell r="M2" t="str">
            <v>AFIRME</v>
          </cell>
        </row>
        <row r="3">
          <cell r="M3" t="str">
            <v>AMERICAN EXPRESS</v>
          </cell>
        </row>
        <row r="4">
          <cell r="M4" t="str">
            <v>ANÁHUAC</v>
          </cell>
        </row>
        <row r="5">
          <cell r="M5" t="str">
            <v>ATLÁNTICO</v>
          </cell>
        </row>
        <row r="6">
          <cell r="M6" t="str">
            <v>AUTOFIN</v>
          </cell>
        </row>
        <row r="7">
          <cell r="M7" t="str">
            <v>AZTECA</v>
          </cell>
        </row>
        <row r="8">
          <cell r="M8" t="str">
            <v>BAJÍO</v>
          </cell>
        </row>
        <row r="9">
          <cell r="M9" t="str">
            <v>BAMSA</v>
          </cell>
        </row>
        <row r="10">
          <cell r="M10" t="str">
            <v>BANAMEX</v>
          </cell>
        </row>
        <row r="11">
          <cell r="M11" t="str">
            <v>BANCEN</v>
          </cell>
        </row>
        <row r="12">
          <cell r="M12" t="str">
            <v>BANCENTRO</v>
          </cell>
        </row>
        <row r="13">
          <cell r="M13" t="str">
            <v>BANCO FACIL</v>
          </cell>
        </row>
        <row r="14">
          <cell r="M14" t="str">
            <v>BANCO FAMSA</v>
          </cell>
        </row>
        <row r="15">
          <cell r="M15" t="str">
            <v>BANCOMEXT</v>
          </cell>
        </row>
        <row r="16">
          <cell r="M16" t="str">
            <v>BANCREPS</v>
          </cell>
        </row>
        <row r="17">
          <cell r="M17" t="str">
            <v>BANCRISA</v>
          </cell>
        </row>
        <row r="18">
          <cell r="M18" t="str">
            <v>BANCRO</v>
          </cell>
        </row>
        <row r="19">
          <cell r="M19" t="str">
            <v>BANCRUGO</v>
          </cell>
        </row>
        <row r="20">
          <cell r="M20" t="str">
            <v>BANCRUNE</v>
          </cell>
        </row>
        <row r="21">
          <cell r="M21" t="str">
            <v>BANCRUNO</v>
          </cell>
        </row>
        <row r="22">
          <cell r="M22" t="str">
            <v>BANJÉRCITO</v>
          </cell>
        </row>
        <row r="23">
          <cell r="M23" t="str">
            <v>BANK ONE</v>
          </cell>
        </row>
        <row r="24">
          <cell r="M24" t="str">
            <v>BANOBRAS</v>
          </cell>
        </row>
        <row r="25">
          <cell r="M25" t="str">
            <v>BANORTE</v>
          </cell>
        </row>
        <row r="26">
          <cell r="M26" t="str">
            <v>BANORTE</v>
          </cell>
        </row>
        <row r="27">
          <cell r="M27" t="str">
            <v>BANPAÍS</v>
          </cell>
        </row>
        <row r="28">
          <cell r="M28" t="str">
            <v>BANREGIO</v>
          </cell>
        </row>
        <row r="29">
          <cell r="M29" t="str">
            <v>BANRURAL</v>
          </cell>
        </row>
        <row r="30">
          <cell r="M30" t="str">
            <v>BANRURAL PACÍFI</v>
          </cell>
        </row>
        <row r="31">
          <cell r="M31" t="str">
            <v>BANSEFI</v>
          </cell>
        </row>
        <row r="32">
          <cell r="M32" t="str">
            <v>BANSI</v>
          </cell>
        </row>
        <row r="33">
          <cell r="M33" t="str">
            <v>BARCLAYS</v>
          </cell>
        </row>
        <row r="34">
          <cell r="M34" t="str">
            <v>BBVA BANCOMER</v>
          </cell>
        </row>
        <row r="35">
          <cell r="M35" t="str">
            <v>BBVA SERVICIOS</v>
          </cell>
        </row>
        <row r="36">
          <cell r="M36" t="str">
            <v>BCR NORTE</v>
          </cell>
        </row>
        <row r="37">
          <cell r="M37" t="str">
            <v>BM ACTINVER</v>
          </cell>
        </row>
        <row r="38">
          <cell r="M38" t="str">
            <v>BNCI</v>
          </cell>
        </row>
        <row r="39">
          <cell r="M39" t="str">
            <v>BNP</v>
          </cell>
        </row>
        <row r="40">
          <cell r="M40" t="str">
            <v>BOSTON</v>
          </cell>
        </row>
        <row r="41">
          <cell r="M41" t="str">
            <v>CAPITAL</v>
          </cell>
        </row>
        <row r="42">
          <cell r="M42" t="str">
            <v>CENTRO NORTE</v>
          </cell>
        </row>
        <row r="43">
          <cell r="M43" t="str">
            <v>CENTRO SUR</v>
          </cell>
        </row>
        <row r="44">
          <cell r="M44" t="str">
            <v>CITIBANK</v>
          </cell>
        </row>
        <row r="45">
          <cell r="M45" t="str">
            <v>COMPARTAMOS</v>
          </cell>
        </row>
        <row r="46">
          <cell r="M46" t="str">
            <v>CONFÍA</v>
          </cell>
        </row>
        <row r="47">
          <cell r="M47" t="str">
            <v>CREDIT SUISSE FIRST BOSTON</v>
          </cell>
        </row>
        <row r="48">
          <cell r="M48" t="str">
            <v>CREMI</v>
          </cell>
        </row>
        <row r="49">
          <cell r="M49" t="str">
            <v>DEUTSCHE</v>
          </cell>
        </row>
        <row r="50">
          <cell r="M50" t="str">
            <v>DEXIA</v>
          </cell>
        </row>
        <row r="51">
          <cell r="M51" t="str">
            <v>FINA</v>
          </cell>
        </row>
        <row r="52">
          <cell r="M52" t="str">
            <v>FONHAPO</v>
          </cell>
        </row>
        <row r="53">
          <cell r="M53" t="str">
            <v>FUJI</v>
          </cell>
        </row>
        <row r="54">
          <cell r="M54" t="str">
            <v>GE MONEY</v>
          </cell>
        </row>
        <row r="55">
          <cell r="M55" t="str">
            <v>HIPOTECARIA FEDERAL</v>
          </cell>
        </row>
        <row r="56">
          <cell r="M56" t="str">
            <v>HSBC</v>
          </cell>
        </row>
        <row r="57">
          <cell r="M57" t="str">
            <v>INBURSA</v>
          </cell>
        </row>
        <row r="58">
          <cell r="M58" t="str">
            <v>INDUSTRIAL</v>
          </cell>
        </row>
        <row r="59">
          <cell r="M59" t="str">
            <v>ING</v>
          </cell>
        </row>
        <row r="60">
          <cell r="M60" t="str">
            <v>INTERACCIONES</v>
          </cell>
        </row>
        <row r="61">
          <cell r="M61" t="str">
            <v>INTERBANCO</v>
          </cell>
        </row>
        <row r="62">
          <cell r="M62" t="str">
            <v>INVEX</v>
          </cell>
        </row>
        <row r="63">
          <cell r="M63" t="str">
            <v>IXE</v>
          </cell>
        </row>
        <row r="64">
          <cell r="M64" t="str">
            <v>JP MORGAN</v>
          </cell>
        </row>
        <row r="65">
          <cell r="M65" t="str">
            <v>JP MORGAN</v>
          </cell>
        </row>
        <row r="66">
          <cell r="M66" t="str">
            <v>MIFEL</v>
          </cell>
        </row>
        <row r="67">
          <cell r="M67" t="str">
            <v>MONEX</v>
          </cell>
        </row>
        <row r="68">
          <cell r="M68" t="str">
            <v>NAFIN</v>
          </cell>
        </row>
        <row r="69">
          <cell r="M69" t="str">
            <v>NATIONSBANK</v>
          </cell>
        </row>
        <row r="70">
          <cell r="M70" t="str">
            <v>OBRERO</v>
          </cell>
        </row>
        <row r="71">
          <cell r="M71" t="str">
            <v>ORIENTE</v>
          </cell>
        </row>
        <row r="72">
          <cell r="M72" t="str">
            <v>OTRO</v>
          </cell>
        </row>
        <row r="73">
          <cell r="M73" t="str">
            <v>PENINSULAR</v>
          </cell>
        </row>
        <row r="74">
          <cell r="M74" t="str">
            <v>PROMEX</v>
          </cell>
        </row>
        <row r="75">
          <cell r="M75" t="str">
            <v>PRONORTE</v>
          </cell>
        </row>
        <row r="76">
          <cell r="M76" t="str">
            <v>QUADRUM</v>
          </cell>
        </row>
        <row r="77">
          <cell r="M77" t="str">
            <v>REPUBLIC NY</v>
          </cell>
        </row>
        <row r="78">
          <cell r="M78" t="str">
            <v>SANTANDER</v>
          </cell>
        </row>
        <row r="79">
          <cell r="M79" t="str">
            <v>SANTANDER</v>
          </cell>
        </row>
        <row r="80">
          <cell r="M80" t="str">
            <v>SCOTIABANK INVERLAT</v>
          </cell>
        </row>
        <row r="81">
          <cell r="M81" t="str">
            <v>SERFIN</v>
          </cell>
        </row>
        <row r="82">
          <cell r="M82" t="str">
            <v>SOCIÉTÉ</v>
          </cell>
        </row>
        <row r="83">
          <cell r="M83" t="str">
            <v>SURESTE</v>
          </cell>
        </row>
        <row r="84">
          <cell r="M84" t="str">
            <v>TOKYO</v>
          </cell>
        </row>
        <row r="85">
          <cell r="M85" t="str">
            <v>UNIÓN</v>
          </cell>
        </row>
        <row r="86">
          <cell r="M86" t="str">
            <v>VE POR MÁS</v>
          </cell>
        </row>
        <row r="87">
          <cell r="M87" t="str">
            <v>WAL-MART</v>
          </cell>
        </row>
      </sheetData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Instruc"/>
      <sheetName val="CATALOGOS"/>
      <sheetName val="Aux"/>
      <sheetName val="Fto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C1" t="str">
            <v>Imp.Sobre Nómina</v>
          </cell>
        </row>
        <row r="2">
          <cell r="C2" t="str">
            <v>Tenencia Federal</v>
          </cell>
        </row>
        <row r="3">
          <cell r="C3" t="str">
            <v>Tenencia Local</v>
          </cell>
        </row>
        <row r="4">
          <cell r="C4" t="str">
            <v>Peage por cuotas a casetas</v>
          </cell>
        </row>
        <row r="5">
          <cell r="C5" t="str">
            <v>Otros</v>
          </cell>
        </row>
      </sheetData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Observaciones"/>
      <sheetName val="CATALOGOS"/>
      <sheetName val="Instruc"/>
    </sheetNames>
    <sheetDataSet>
      <sheetData sheetId="0"/>
      <sheetData sheetId="1"/>
      <sheetData sheetId="2"/>
      <sheetData sheetId="3"/>
      <sheetData sheetId="4">
        <row r="1">
          <cell r="W1" t="str">
            <v>TENENCIA</v>
          </cell>
        </row>
        <row r="2">
          <cell r="W2" t="str">
            <v>ISN</v>
          </cell>
        </row>
        <row r="3">
          <cell r="W3" t="str">
            <v>PEAJES</v>
          </cell>
        </row>
        <row r="4">
          <cell r="W4" t="str">
            <v>CUOTAS</v>
          </cell>
        </row>
        <row r="5">
          <cell r="W5" t="str">
            <v>FAIS</v>
          </cell>
        </row>
        <row r="6">
          <cell r="W6" t="str">
            <v>FAFEF</v>
          </cell>
        </row>
        <row r="7">
          <cell r="W7" t="str">
            <v>FORTAMUN</v>
          </cell>
        </row>
        <row r="8">
          <cell r="W8" t="str">
            <v>FONAREC</v>
          </cell>
        </row>
        <row r="9">
          <cell r="W9" t="str">
            <v>PARTICIPACIONES</v>
          </cell>
        </row>
        <row r="10">
          <cell r="W10" t="str">
            <v>OTROS</v>
          </cell>
        </row>
      </sheetData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Observaciones"/>
      <sheetName val="CATALOGOS"/>
      <sheetName val="Instruc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I1" t="str">
            <v>SI</v>
          </cell>
        </row>
        <row r="2">
          <cell r="I2" t="str">
            <v>NO</v>
          </cell>
        </row>
      </sheetData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Instruc"/>
      <sheetName val="CATALOGOS"/>
      <sheetName val="Aux"/>
      <sheetName val="Fto"/>
      <sheetName val="Hoja1"/>
    </sheetNames>
    <sheetDataSet>
      <sheetData sheetId="0"/>
      <sheetData sheetId="1"/>
      <sheetData sheetId="2"/>
      <sheetData sheetId="3"/>
      <sheetData sheetId="4">
        <row r="1">
          <cell r="I1" t="str">
            <v>SI</v>
          </cell>
        </row>
        <row r="2">
          <cell r="I2" t="str">
            <v>NO</v>
          </cell>
        </row>
      </sheetData>
      <sheetData sheetId="5"/>
      <sheetData sheetId="6"/>
      <sheetData sheetId="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Instruc"/>
      <sheetName val="CATALOGOS"/>
      <sheetName val="Aux"/>
      <sheetName val="Fto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E1" t="str">
            <v>  </v>
          </cell>
          <cell r="G1" t="str">
            <v>TIIE</v>
          </cell>
        </row>
        <row r="2">
          <cell r="E2" t="str">
            <v>Más</v>
          </cell>
          <cell r="G2" t="str">
            <v>FOAEM</v>
          </cell>
        </row>
        <row r="3">
          <cell r="E3" t="str">
            <v>Por</v>
          </cell>
          <cell r="G3" t="str">
            <v>CPP</v>
          </cell>
        </row>
        <row r="4">
          <cell r="G4" t="str">
            <v>CETES</v>
          </cell>
        </row>
        <row r="5">
          <cell r="G5" t="str">
            <v>UDIS</v>
          </cell>
        </row>
        <row r="6">
          <cell r="G6" t="str">
            <v>OTRA</v>
          </cell>
        </row>
      </sheetData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Observaciones"/>
      <sheetName val="CATALOGOS"/>
      <sheetName val="Instruc"/>
    </sheetNames>
    <sheetDataSet>
      <sheetData sheetId="0"/>
      <sheetData sheetId="1"/>
      <sheetData sheetId="2"/>
      <sheetData sheetId="3"/>
      <sheetData sheetId="4">
        <row r="1">
          <cell r="E1" t="str">
            <v>  </v>
          </cell>
        </row>
        <row r="2">
          <cell r="E2" t="str">
            <v>Más</v>
          </cell>
        </row>
        <row r="3">
          <cell r="E3" t="str">
            <v>Por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5"/>
  <sheetViews>
    <sheetView tabSelected="1" topLeftCell="A4" zoomScale="120" zoomScaleNormal="120" workbookViewId="0">
      <selection activeCell="A19" sqref="A19"/>
    </sheetView>
  </sheetViews>
  <sheetFormatPr baseColWidth="10" defaultRowHeight="12.75" x14ac:dyDescent="0.2"/>
  <cols>
    <col min="1" max="1" width="14.28515625" bestFit="1" customWidth="1"/>
    <col min="2" max="2" width="14.42578125" customWidth="1"/>
    <col min="4" max="4" width="11.42578125" style="17"/>
    <col min="5" max="5" width="11.140625" customWidth="1"/>
    <col min="6" max="6" width="11.42578125" style="17"/>
    <col min="8" max="8" width="12.28515625" style="17" bestFit="1" customWidth="1"/>
    <col min="10" max="10" width="11.42578125" style="17"/>
    <col min="12" max="12" width="11.42578125" style="17"/>
    <col min="14" max="14" width="14.28515625" style="17" customWidth="1"/>
    <col min="16" max="16" width="13" customWidth="1"/>
  </cols>
  <sheetData>
    <row r="1" spans="2:16" ht="34.5" customHeight="1" x14ac:dyDescent="0.2">
      <c r="B1" s="34" t="s">
        <v>31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2:16" ht="13.5" thickBot="1" x14ac:dyDescent="0.25">
      <c r="B2" s="19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spans="2:16" ht="17.25" customHeight="1" x14ac:dyDescent="0.2">
      <c r="B3" s="45" t="s">
        <v>0</v>
      </c>
      <c r="C3" s="48" t="s">
        <v>1</v>
      </c>
      <c r="D3" s="31"/>
      <c r="E3" s="30" t="s">
        <v>2</v>
      </c>
      <c r="F3" s="31"/>
      <c r="G3" s="30" t="s">
        <v>3</v>
      </c>
      <c r="H3" s="31"/>
      <c r="I3" s="30" t="s">
        <v>4</v>
      </c>
      <c r="J3" s="31"/>
      <c r="K3" s="30" t="s">
        <v>5</v>
      </c>
      <c r="L3" s="31"/>
      <c r="M3" s="30" t="s">
        <v>6</v>
      </c>
      <c r="N3" s="31"/>
      <c r="O3" s="9"/>
      <c r="P3" s="9"/>
    </row>
    <row r="4" spans="2:16" ht="21.75" customHeight="1" thickBot="1" x14ac:dyDescent="0.25">
      <c r="B4" s="46"/>
      <c r="C4" s="49"/>
      <c r="D4" s="33"/>
      <c r="E4" s="38" t="s">
        <v>7</v>
      </c>
      <c r="F4" s="39"/>
      <c r="G4" s="32"/>
      <c r="H4" s="33"/>
      <c r="I4" s="32"/>
      <c r="J4" s="33"/>
      <c r="K4" s="32"/>
      <c r="L4" s="33"/>
      <c r="M4" s="32"/>
      <c r="N4" s="33"/>
      <c r="O4" s="9"/>
      <c r="P4" s="9"/>
    </row>
    <row r="5" spans="2:16" ht="13.5" thickBot="1" x14ac:dyDescent="0.25">
      <c r="B5" s="47"/>
      <c r="C5" s="1" t="s">
        <v>8</v>
      </c>
      <c r="D5" s="10" t="s">
        <v>9</v>
      </c>
      <c r="E5" s="1" t="s">
        <v>8</v>
      </c>
      <c r="F5" s="10" t="s">
        <v>9</v>
      </c>
      <c r="G5" s="1" t="s">
        <v>8</v>
      </c>
      <c r="H5" s="10" t="s">
        <v>9</v>
      </c>
      <c r="I5" s="1" t="s">
        <v>8</v>
      </c>
      <c r="J5" s="10" t="s">
        <v>9</v>
      </c>
      <c r="K5" s="1" t="s">
        <v>8</v>
      </c>
      <c r="L5" s="10" t="s">
        <v>9</v>
      </c>
      <c r="M5" s="1" t="s">
        <v>8</v>
      </c>
      <c r="N5" s="10" t="s">
        <v>9</v>
      </c>
      <c r="O5" s="9"/>
      <c r="P5" s="9"/>
    </row>
    <row r="6" spans="2:16" x14ac:dyDescent="0.2">
      <c r="B6" s="2" t="s">
        <v>17</v>
      </c>
      <c r="C6" s="21">
        <f>ROUND((D6/$D$19)*100,6)</f>
        <v>3.8672879999999998</v>
      </c>
      <c r="D6" s="15">
        <v>67962159</v>
      </c>
      <c r="E6" s="21">
        <f>ROUND((F6/$F$19)*100,6)</f>
        <v>3.8722439999999998</v>
      </c>
      <c r="F6" s="15">
        <v>15040786</v>
      </c>
      <c r="G6" s="21">
        <f>ROUND((H6/$H$19)*100,6)</f>
        <v>3.8782999999999999</v>
      </c>
      <c r="H6" s="15">
        <v>1051766</v>
      </c>
      <c r="I6" s="21">
        <f>ROUND((J6/$J$19)*100,6)</f>
        <v>3.8860640000000002</v>
      </c>
      <c r="J6" s="15">
        <v>779077</v>
      </c>
      <c r="K6" s="21">
        <f>ROUND((L6/$L$19)*100,6)</f>
        <v>3.886104</v>
      </c>
      <c r="L6" s="15">
        <v>144096</v>
      </c>
      <c r="M6" s="24">
        <f>ROUND((N6/$N$19)*100,6)</f>
        <v>3.868503</v>
      </c>
      <c r="N6" s="11">
        <f>D6+F6+H6+J6+L6</f>
        <v>84977884</v>
      </c>
      <c r="O6" s="9"/>
      <c r="P6" s="9"/>
    </row>
    <row r="7" spans="2:16" x14ac:dyDescent="0.2">
      <c r="B7" s="4" t="s">
        <v>18</v>
      </c>
      <c r="C7" s="22">
        <f t="shared" ref="C7:C18" si="0">ROUND((D7/$D$19)*100,6)</f>
        <v>4.2599090000000004</v>
      </c>
      <c r="D7" s="16">
        <v>74861932</v>
      </c>
      <c r="E7" s="22">
        <f t="shared" ref="E7:E18" si="1">ROUND((F7/$F$19)*100,6)</f>
        <v>4.2620269999999998</v>
      </c>
      <c r="F7" s="16">
        <v>16554802</v>
      </c>
      <c r="G7" s="22">
        <f t="shared" ref="G7:G18" si="2">ROUND((H7/$H$19)*100,6)</f>
        <v>4.2646160000000002</v>
      </c>
      <c r="H7" s="16">
        <v>1156532</v>
      </c>
      <c r="I7" s="22">
        <f t="shared" ref="I7:I18" si="3">ROUND((J7/$J$19)*100,6)</f>
        <v>4.2679289999999996</v>
      </c>
      <c r="J7" s="16">
        <v>855633</v>
      </c>
      <c r="K7" s="22">
        <f t="shared" ref="K7:K18" si="4">ROUND((L7/$L$19)*100,6)</f>
        <v>4.2679830000000001</v>
      </c>
      <c r="L7" s="16">
        <v>158256</v>
      </c>
      <c r="M7" s="25">
        <f t="shared" ref="M7:M18" si="5">ROUND((N7/$N$19)*100,6)</f>
        <v>4.2604290000000002</v>
      </c>
      <c r="N7" s="12">
        <f t="shared" ref="N7:N18" si="6">D7+F7+H7+J7+L7</f>
        <v>93587155</v>
      </c>
      <c r="O7" s="9"/>
      <c r="P7" s="9"/>
    </row>
    <row r="8" spans="2:16" x14ac:dyDescent="0.2">
      <c r="B8" s="2" t="s">
        <v>19</v>
      </c>
      <c r="C8" s="21">
        <f t="shared" si="0"/>
        <v>28.605070999999999</v>
      </c>
      <c r="D8" s="15">
        <v>502694014</v>
      </c>
      <c r="E8" s="21">
        <f t="shared" si="1"/>
        <v>28.577819999999999</v>
      </c>
      <c r="F8" s="15">
        <v>111003552</v>
      </c>
      <c r="G8" s="21">
        <f t="shared" si="2"/>
        <v>28.544567000000001</v>
      </c>
      <c r="H8" s="15">
        <v>7741074</v>
      </c>
      <c r="I8" s="21">
        <f t="shared" si="3"/>
        <v>28.50187</v>
      </c>
      <c r="J8" s="15">
        <v>5714046</v>
      </c>
      <c r="K8" s="21">
        <f t="shared" si="4"/>
        <v>28.501414</v>
      </c>
      <c r="L8" s="15">
        <v>1056827</v>
      </c>
      <c r="M8" s="24">
        <f t="shared" si="5"/>
        <v>28.598389000000001</v>
      </c>
      <c r="N8" s="11">
        <f t="shared" si="6"/>
        <v>628209513</v>
      </c>
      <c r="O8" s="9"/>
      <c r="P8" s="9"/>
    </row>
    <row r="9" spans="2:16" x14ac:dyDescent="0.2">
      <c r="B9" s="4" t="s">
        <v>20</v>
      </c>
      <c r="C9" s="22">
        <f t="shared" si="0"/>
        <v>5.2456399999999999</v>
      </c>
      <c r="D9" s="16">
        <v>92184764</v>
      </c>
      <c r="E9" s="22">
        <f t="shared" si="1"/>
        <v>5.2502110000000002</v>
      </c>
      <c r="F9" s="16">
        <v>20393159</v>
      </c>
      <c r="G9" s="22">
        <f t="shared" si="2"/>
        <v>5.2558040000000004</v>
      </c>
      <c r="H9" s="16">
        <v>1425335</v>
      </c>
      <c r="I9" s="22">
        <f t="shared" si="3"/>
        <v>5.2629520000000003</v>
      </c>
      <c r="J9" s="16">
        <v>1055115</v>
      </c>
      <c r="K9" s="22">
        <f t="shared" si="4"/>
        <v>5.263026</v>
      </c>
      <c r="L9" s="16">
        <v>195152</v>
      </c>
      <c r="M9" s="25">
        <f t="shared" si="5"/>
        <v>5.2467610000000002</v>
      </c>
      <c r="N9" s="12">
        <f t="shared" si="6"/>
        <v>115253525</v>
      </c>
      <c r="O9" s="9"/>
      <c r="P9" s="9"/>
    </row>
    <row r="10" spans="2:16" x14ac:dyDescent="0.2">
      <c r="B10" s="2" t="s">
        <v>21</v>
      </c>
      <c r="C10" s="21">
        <f t="shared" si="0"/>
        <v>25.948836</v>
      </c>
      <c r="D10" s="15">
        <v>456014403</v>
      </c>
      <c r="E10" s="21">
        <f t="shared" si="1"/>
        <v>25.928422000000001</v>
      </c>
      <c r="F10" s="15">
        <v>100712614</v>
      </c>
      <c r="G10" s="21">
        <f t="shared" si="2"/>
        <v>25.903503000000001</v>
      </c>
      <c r="H10" s="15">
        <v>7024837</v>
      </c>
      <c r="I10" s="21">
        <f t="shared" si="3"/>
        <v>25.871528000000001</v>
      </c>
      <c r="J10" s="15">
        <v>5186716</v>
      </c>
      <c r="K10" s="21">
        <f t="shared" si="4"/>
        <v>25.871195</v>
      </c>
      <c r="L10" s="15">
        <v>959299</v>
      </c>
      <c r="M10" s="24">
        <f t="shared" si="5"/>
        <v>25.943829999999998</v>
      </c>
      <c r="N10" s="11">
        <f t="shared" si="6"/>
        <v>569897869</v>
      </c>
      <c r="O10" s="9"/>
      <c r="P10" s="9"/>
    </row>
    <row r="11" spans="2:16" x14ac:dyDescent="0.2">
      <c r="B11" s="4" t="s">
        <v>22</v>
      </c>
      <c r="C11" s="22">
        <f t="shared" si="0"/>
        <v>7.5782170000000004</v>
      </c>
      <c r="D11" s="16">
        <v>133176537</v>
      </c>
      <c r="E11" s="22">
        <f t="shared" si="1"/>
        <v>7.5797949999999998</v>
      </c>
      <c r="F11" s="16">
        <v>29441860</v>
      </c>
      <c r="G11" s="22">
        <f t="shared" si="2"/>
        <v>7.5817129999999997</v>
      </c>
      <c r="H11" s="16">
        <v>2056104</v>
      </c>
      <c r="I11" s="22">
        <f t="shared" si="3"/>
        <v>7.5841950000000002</v>
      </c>
      <c r="J11" s="16">
        <v>1520477</v>
      </c>
      <c r="K11" s="22">
        <f t="shared" si="4"/>
        <v>7.5842619999999998</v>
      </c>
      <c r="L11" s="16">
        <v>281223</v>
      </c>
      <c r="M11" s="25">
        <f t="shared" si="5"/>
        <v>7.5786040000000003</v>
      </c>
      <c r="N11" s="12">
        <f t="shared" si="6"/>
        <v>166476201</v>
      </c>
      <c r="O11" s="9"/>
      <c r="P11" s="9"/>
    </row>
    <row r="12" spans="2:16" x14ac:dyDescent="0.2">
      <c r="B12" s="2" t="s">
        <v>28</v>
      </c>
      <c r="C12" s="21">
        <f t="shared" si="0"/>
        <v>1.569706</v>
      </c>
      <c r="D12" s="15">
        <v>27585381</v>
      </c>
      <c r="E12" s="21">
        <f t="shared" si="1"/>
        <v>1.5704640000000001</v>
      </c>
      <c r="F12" s="15">
        <v>6100083</v>
      </c>
      <c r="G12" s="21">
        <f t="shared" si="2"/>
        <v>1.5713820000000001</v>
      </c>
      <c r="H12" s="15">
        <v>426147</v>
      </c>
      <c r="I12" s="21">
        <f t="shared" si="3"/>
        <v>1.572568</v>
      </c>
      <c r="J12" s="15">
        <v>315268</v>
      </c>
      <c r="K12" s="21">
        <f t="shared" si="4"/>
        <v>1.572581</v>
      </c>
      <c r="L12" s="15">
        <v>58311</v>
      </c>
      <c r="M12" s="24">
        <f t="shared" si="5"/>
        <v>1.5698920000000001</v>
      </c>
      <c r="N12" s="11">
        <f t="shared" si="6"/>
        <v>34485190</v>
      </c>
      <c r="O12" s="9"/>
      <c r="P12" s="9"/>
    </row>
    <row r="13" spans="2:16" x14ac:dyDescent="0.2">
      <c r="B13" s="4" t="s">
        <v>23</v>
      </c>
      <c r="C13" s="22">
        <f t="shared" si="0"/>
        <v>6.4416089999999997</v>
      </c>
      <c r="D13" s="16">
        <v>113202246</v>
      </c>
      <c r="E13" s="22">
        <f t="shared" si="1"/>
        <v>6.4460660000000001</v>
      </c>
      <c r="F13" s="16">
        <v>25038165</v>
      </c>
      <c r="G13" s="22">
        <f t="shared" si="2"/>
        <v>6.451505</v>
      </c>
      <c r="H13" s="16">
        <v>1749600</v>
      </c>
      <c r="I13" s="22">
        <f t="shared" si="3"/>
        <v>6.4584900000000003</v>
      </c>
      <c r="J13" s="16">
        <v>1294796</v>
      </c>
      <c r="K13" s="22">
        <f t="shared" si="4"/>
        <v>6.4585819999999998</v>
      </c>
      <c r="L13" s="16">
        <v>239483</v>
      </c>
      <c r="M13" s="25">
        <f t="shared" si="5"/>
        <v>6.4427019999999997</v>
      </c>
      <c r="N13" s="12">
        <f t="shared" si="6"/>
        <v>141524290</v>
      </c>
      <c r="O13" s="9"/>
      <c r="P13" s="9"/>
    </row>
    <row r="14" spans="2:16" x14ac:dyDescent="0.2">
      <c r="B14" s="2" t="s">
        <v>24</v>
      </c>
      <c r="C14" s="21">
        <f t="shared" si="0"/>
        <v>3.8686449999999999</v>
      </c>
      <c r="D14" s="15">
        <v>67986016</v>
      </c>
      <c r="E14" s="21">
        <f t="shared" si="1"/>
        <v>3.8724970000000001</v>
      </c>
      <c r="F14" s="15">
        <v>15041766</v>
      </c>
      <c r="G14" s="21">
        <f t="shared" si="2"/>
        <v>3.8772009999999999</v>
      </c>
      <c r="H14" s="15">
        <v>1051468</v>
      </c>
      <c r="I14" s="21">
        <f t="shared" si="3"/>
        <v>3.8832309999999999</v>
      </c>
      <c r="J14" s="15">
        <v>778509</v>
      </c>
      <c r="K14" s="21">
        <f t="shared" si="4"/>
        <v>3.8832719999999998</v>
      </c>
      <c r="L14" s="15">
        <v>143991</v>
      </c>
      <c r="M14" s="24">
        <f t="shared" si="5"/>
        <v>3.8695900000000001</v>
      </c>
      <c r="N14" s="11">
        <f t="shared" si="6"/>
        <v>85001750</v>
      </c>
      <c r="O14" s="9"/>
      <c r="P14" s="9"/>
    </row>
    <row r="15" spans="2:16" x14ac:dyDescent="0.2">
      <c r="B15" s="4" t="s">
        <v>25</v>
      </c>
      <c r="C15" s="22">
        <f t="shared" si="0"/>
        <v>4.7526780000000004</v>
      </c>
      <c r="D15" s="16">
        <v>83521645</v>
      </c>
      <c r="E15" s="22">
        <f t="shared" si="1"/>
        <v>4.7578680000000002</v>
      </c>
      <c r="F15" s="16">
        <v>18480773</v>
      </c>
      <c r="G15" s="22">
        <f t="shared" si="2"/>
        <v>4.764202</v>
      </c>
      <c r="H15" s="16">
        <v>1292016</v>
      </c>
      <c r="I15" s="22">
        <f t="shared" si="3"/>
        <v>4.7723339999999999</v>
      </c>
      <c r="J15" s="16">
        <v>956756</v>
      </c>
      <c r="K15" s="22">
        <f t="shared" si="4"/>
        <v>4.7723820000000003</v>
      </c>
      <c r="L15" s="16">
        <v>176959</v>
      </c>
      <c r="M15" s="25">
        <f t="shared" si="5"/>
        <v>4.7539499999999997</v>
      </c>
      <c r="N15" s="12">
        <f t="shared" si="6"/>
        <v>104428149</v>
      </c>
      <c r="O15" s="9"/>
      <c r="P15" s="9"/>
    </row>
    <row r="16" spans="2:16" x14ac:dyDescent="0.2">
      <c r="B16" s="2" t="s">
        <v>26</v>
      </c>
      <c r="C16" s="21">
        <f t="shared" si="0"/>
        <v>3.6744400000000002</v>
      </c>
      <c r="D16" s="15">
        <v>64573132</v>
      </c>
      <c r="E16" s="21">
        <f t="shared" si="1"/>
        <v>3.6864119999999998</v>
      </c>
      <c r="F16" s="15">
        <v>14318965</v>
      </c>
      <c r="G16" s="21">
        <f t="shared" si="2"/>
        <v>3.7010160000000001</v>
      </c>
      <c r="H16" s="15">
        <v>1003688</v>
      </c>
      <c r="I16" s="21">
        <f t="shared" si="3"/>
        <v>3.7197830000000001</v>
      </c>
      <c r="J16" s="15">
        <v>745741</v>
      </c>
      <c r="K16" s="21">
        <f t="shared" si="4"/>
        <v>3.7200030000000002</v>
      </c>
      <c r="L16" s="15">
        <v>137937</v>
      </c>
      <c r="M16" s="24">
        <f t="shared" si="5"/>
        <v>3.6773760000000002</v>
      </c>
      <c r="N16" s="11">
        <f t="shared" si="6"/>
        <v>80779463</v>
      </c>
      <c r="O16" s="9"/>
      <c r="P16" s="9"/>
    </row>
    <row r="17" spans="1:16" x14ac:dyDescent="0.2">
      <c r="B17" s="4" t="s">
        <v>29</v>
      </c>
      <c r="C17" s="22">
        <f t="shared" si="0"/>
        <v>1.447017</v>
      </c>
      <c r="D17" s="16">
        <v>25429294</v>
      </c>
      <c r="E17" s="22">
        <f t="shared" si="1"/>
        <v>1.447694</v>
      </c>
      <c r="F17" s="16">
        <v>5623215</v>
      </c>
      <c r="G17" s="22">
        <f t="shared" si="2"/>
        <v>1.4485170000000001</v>
      </c>
      <c r="H17" s="16">
        <v>392827</v>
      </c>
      <c r="I17" s="22">
        <f t="shared" si="3"/>
        <v>1.4495830000000001</v>
      </c>
      <c r="J17" s="16">
        <v>290612</v>
      </c>
      <c r="K17" s="22">
        <f>ROUND((L17/$L$19)*100,6)</f>
        <v>1.449576</v>
      </c>
      <c r="L17" s="16">
        <v>53750</v>
      </c>
      <c r="M17" s="25">
        <f t="shared" si="5"/>
        <v>1.4471830000000001</v>
      </c>
      <c r="N17" s="12">
        <f t="shared" si="6"/>
        <v>31789698</v>
      </c>
      <c r="O17" s="9"/>
      <c r="P17" s="9"/>
    </row>
    <row r="18" spans="1:16" ht="13.5" thickBot="1" x14ac:dyDescent="0.25">
      <c r="B18" s="2" t="s">
        <v>27</v>
      </c>
      <c r="C18" s="21">
        <f t="shared" si="0"/>
        <v>2.7409439999999998</v>
      </c>
      <c r="D18" s="15">
        <v>48168240</v>
      </c>
      <c r="E18" s="21">
        <f t="shared" si="1"/>
        <v>2.748481</v>
      </c>
      <c r="F18" s="15">
        <v>10675801</v>
      </c>
      <c r="G18" s="21">
        <f t="shared" si="2"/>
        <v>2.7576749999999999</v>
      </c>
      <c r="H18" s="15">
        <v>747861</v>
      </c>
      <c r="I18" s="21">
        <f t="shared" si="3"/>
        <v>2.7694730000000001</v>
      </c>
      <c r="J18" s="15">
        <v>555223</v>
      </c>
      <c r="K18" s="21">
        <f t="shared" si="4"/>
        <v>2.7696200000000002</v>
      </c>
      <c r="L18" s="15">
        <v>102697</v>
      </c>
      <c r="M18" s="24">
        <f t="shared" si="5"/>
        <v>2.7427920000000001</v>
      </c>
      <c r="N18" s="11">
        <f t="shared" si="6"/>
        <v>60249822</v>
      </c>
      <c r="O18" s="9"/>
      <c r="P18" s="9"/>
    </row>
    <row r="19" spans="1:16" ht="13.5" thickBot="1" x14ac:dyDescent="0.25">
      <c r="A19" s="52"/>
      <c r="B19" s="6" t="s">
        <v>10</v>
      </c>
      <c r="C19" s="23">
        <f>SUM(C6:C18)</f>
        <v>100</v>
      </c>
      <c r="D19" s="13">
        <f>SUM(D6:D18)</f>
        <v>1757359763</v>
      </c>
      <c r="E19" s="23">
        <f>SUM(E6:E18)-0.000001</f>
        <v>100.00000000000001</v>
      </c>
      <c r="F19" s="13">
        <f t="shared" ref="F19:L19" si="7">SUM(F6:F18)</f>
        <v>388425541</v>
      </c>
      <c r="G19" s="23">
        <f>SUM(G6:G18)-0.000001</f>
        <v>99.999999999999986</v>
      </c>
      <c r="H19" s="13">
        <f t="shared" si="7"/>
        <v>27119255</v>
      </c>
      <c r="I19" s="23">
        <f>SUM(I6:I18)</f>
        <v>100</v>
      </c>
      <c r="J19" s="13">
        <f t="shared" si="7"/>
        <v>20047969</v>
      </c>
      <c r="K19" s="23">
        <f>SUM(K6:K18)</f>
        <v>100</v>
      </c>
      <c r="L19" s="13">
        <f t="shared" si="7"/>
        <v>3707981</v>
      </c>
      <c r="M19" s="23">
        <f>SUM(M6:M18)-0.000001</f>
        <v>99.999999999999986</v>
      </c>
      <c r="N19" s="18">
        <f t="shared" ref="N19" si="8">SUM(N6:N18)</f>
        <v>2196660509</v>
      </c>
      <c r="O19" s="9"/>
      <c r="P19" s="9"/>
    </row>
    <row r="20" spans="1:16" ht="12.75" customHeight="1" thickBot="1" x14ac:dyDescent="0.25"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9"/>
      <c r="P20" s="9"/>
    </row>
    <row r="21" spans="1:16" ht="17.25" customHeight="1" x14ac:dyDescent="0.2">
      <c r="B21" s="41" t="s">
        <v>0</v>
      </c>
      <c r="C21" s="44" t="s">
        <v>11</v>
      </c>
      <c r="D21" s="27"/>
      <c r="E21" s="26" t="s">
        <v>12</v>
      </c>
      <c r="F21" s="50"/>
      <c r="G21" s="26" t="s">
        <v>13</v>
      </c>
      <c r="H21" s="27"/>
      <c r="I21" s="26" t="s">
        <v>14</v>
      </c>
      <c r="J21" s="27"/>
      <c r="K21" s="26" t="s">
        <v>15</v>
      </c>
      <c r="L21" s="27"/>
      <c r="M21" s="26" t="s">
        <v>30</v>
      </c>
      <c r="N21" s="27"/>
      <c r="O21" s="26" t="s">
        <v>32</v>
      </c>
      <c r="P21" s="27"/>
    </row>
    <row r="22" spans="1:16" ht="18.75" customHeight="1" thickBot="1" x14ac:dyDescent="0.25">
      <c r="B22" s="42"/>
      <c r="C22" s="36" t="s">
        <v>16</v>
      </c>
      <c r="D22" s="37"/>
      <c r="E22" s="28"/>
      <c r="F22" s="51"/>
      <c r="G22" s="28"/>
      <c r="H22" s="29"/>
      <c r="I22" s="28"/>
      <c r="J22" s="29"/>
      <c r="K22" s="28"/>
      <c r="L22" s="29"/>
      <c r="M22" s="28"/>
      <c r="N22" s="29"/>
      <c r="O22" s="28"/>
      <c r="P22" s="29"/>
    </row>
    <row r="23" spans="1:16" ht="13.5" thickBot="1" x14ac:dyDescent="0.25">
      <c r="B23" s="43"/>
      <c r="C23" s="8" t="s">
        <v>8</v>
      </c>
      <c r="D23" s="14" t="s">
        <v>9</v>
      </c>
      <c r="E23" s="8" t="s">
        <v>8</v>
      </c>
      <c r="F23" s="14" t="s">
        <v>9</v>
      </c>
      <c r="G23" s="8" t="s">
        <v>8</v>
      </c>
      <c r="H23" s="14" t="s">
        <v>9</v>
      </c>
      <c r="I23" s="8" t="s">
        <v>8</v>
      </c>
      <c r="J23" s="14" t="s">
        <v>9</v>
      </c>
      <c r="K23" s="8" t="s">
        <v>8</v>
      </c>
      <c r="L23" s="14" t="s">
        <v>9</v>
      </c>
      <c r="M23" s="8" t="s">
        <v>8</v>
      </c>
      <c r="N23" s="14" t="s">
        <v>9</v>
      </c>
      <c r="O23" s="1" t="s">
        <v>8</v>
      </c>
      <c r="P23" s="1" t="s">
        <v>9</v>
      </c>
    </row>
    <row r="24" spans="1:16" x14ac:dyDescent="0.2">
      <c r="B24" s="2" t="s">
        <v>17</v>
      </c>
      <c r="C24" s="21">
        <f>ROUND((D24/$D$37)*100,6)</f>
        <v>3.2561840000000002</v>
      </c>
      <c r="D24" s="15">
        <v>3677462</v>
      </c>
      <c r="E24" s="21">
        <f>ROUND((F24/$F$37)*100,6)</f>
        <v>3.0112779999999999</v>
      </c>
      <c r="F24" s="15">
        <v>1849805</v>
      </c>
      <c r="G24" s="21">
        <f>ROUND((H24/$H$37)*100,6)</f>
        <v>3.8099080000000001</v>
      </c>
      <c r="H24" s="15">
        <v>3226917</v>
      </c>
      <c r="I24" s="21">
        <f>ROUND((J24/$J$37)*100,6)</f>
        <v>4.8592959999999996</v>
      </c>
      <c r="J24" s="15">
        <v>8370958</v>
      </c>
      <c r="K24" s="21">
        <f>ROUND((L24/$L$37)*100,6)</f>
        <v>4.6476680000000004</v>
      </c>
      <c r="L24" s="15">
        <v>10334558</v>
      </c>
      <c r="M24" s="21">
        <f>ROUND((N24/$N$37)*100,6)</f>
        <v>4.271242</v>
      </c>
      <c r="N24" s="15">
        <v>121971</v>
      </c>
      <c r="O24" s="24">
        <f t="shared" ref="O24:O36" si="9">ROUND((P24/$P$37)*100,6)</f>
        <v>3.945017</v>
      </c>
      <c r="P24" s="3">
        <f t="shared" ref="P24:P36" si="10">D24+F24+H24+J24+L24+N6+N24</f>
        <v>112559555</v>
      </c>
    </row>
    <row r="25" spans="1:16" x14ac:dyDescent="0.2">
      <c r="B25" s="4" t="s">
        <v>18</v>
      </c>
      <c r="C25" s="22">
        <f t="shared" ref="C25:C36" si="11">ROUND((D25/$D$37)*100,6)</f>
        <v>4.1051330000000004</v>
      </c>
      <c r="D25" s="16">
        <v>4636246</v>
      </c>
      <c r="E25" s="22">
        <f t="shared" ref="E25:E36" si="12">ROUND((F25/$F$37)*100,6)</f>
        <v>4.1859060000000001</v>
      </c>
      <c r="F25" s="16">
        <v>2571370</v>
      </c>
      <c r="G25" s="22">
        <f t="shared" ref="G25:G36" si="13">ROUND((H25/$H$37)*100,6)</f>
        <v>4.3449010000000001</v>
      </c>
      <c r="H25" s="16">
        <v>3680045</v>
      </c>
      <c r="I25" s="22">
        <f t="shared" ref="I25:I36" si="14">ROUND((J25/$J$37)*100,6)</f>
        <v>4.9394869999999997</v>
      </c>
      <c r="J25" s="16">
        <v>8509100</v>
      </c>
      <c r="K25" s="22">
        <f>ROUND((L25/$L$37)*100,6)</f>
        <v>2.9846560000000002</v>
      </c>
      <c r="L25" s="16">
        <v>6636684</v>
      </c>
      <c r="M25" s="22">
        <f t="shared" ref="M25:M36" si="15">ROUND((N25/$N$37)*100,6)</f>
        <v>5.2337610000000003</v>
      </c>
      <c r="N25" s="16">
        <v>149457</v>
      </c>
      <c r="O25" s="25">
        <f t="shared" si="9"/>
        <v>4.1977330000000004</v>
      </c>
      <c r="P25" s="5">
        <f t="shared" si="10"/>
        <v>119770057</v>
      </c>
    </row>
    <row r="26" spans="1:16" x14ac:dyDescent="0.2">
      <c r="B26" s="2" t="s">
        <v>19</v>
      </c>
      <c r="C26" s="21">
        <f t="shared" si="11"/>
        <v>32.722360999999999</v>
      </c>
      <c r="D26" s="15">
        <v>36955908</v>
      </c>
      <c r="E26" s="21">
        <f t="shared" si="12"/>
        <v>33.680762999999999</v>
      </c>
      <c r="F26" s="15">
        <v>20689837</v>
      </c>
      <c r="G26" s="21">
        <f t="shared" si="13"/>
        <v>29.635743000000002</v>
      </c>
      <c r="H26" s="15">
        <v>25100889</v>
      </c>
      <c r="I26" s="21">
        <f t="shared" si="14"/>
        <v>22.230919</v>
      </c>
      <c r="J26" s="15">
        <v>38296514</v>
      </c>
      <c r="K26" s="21">
        <f t="shared" ref="K26:K36" si="16">ROUND((L26/$L$37)*100,6)</f>
        <v>27.073958000000001</v>
      </c>
      <c r="L26" s="15">
        <v>60201670</v>
      </c>
      <c r="M26" s="21">
        <f t="shared" si="15"/>
        <v>26.879995000000001</v>
      </c>
      <c r="N26" s="15">
        <v>767594</v>
      </c>
      <c r="O26" s="24">
        <f t="shared" si="9"/>
        <v>28.396874</v>
      </c>
      <c r="P26" s="3">
        <f t="shared" si="10"/>
        <v>810221925</v>
      </c>
    </row>
    <row r="27" spans="1:16" x14ac:dyDescent="0.2">
      <c r="B27" s="4" t="s">
        <v>20</v>
      </c>
      <c r="C27" s="22">
        <f t="shared" si="11"/>
        <v>5.2216699999999996</v>
      </c>
      <c r="D27" s="16">
        <v>5897238</v>
      </c>
      <c r="E27" s="22">
        <f t="shared" si="12"/>
        <v>4.667662</v>
      </c>
      <c r="F27" s="16">
        <v>2867309</v>
      </c>
      <c r="G27" s="22">
        <f t="shared" si="13"/>
        <v>5.1907839999999998</v>
      </c>
      <c r="H27" s="16">
        <v>4396492</v>
      </c>
      <c r="I27" s="22">
        <f t="shared" si="14"/>
        <v>6.0523850000000001</v>
      </c>
      <c r="J27" s="16">
        <v>10426256</v>
      </c>
      <c r="K27" s="22">
        <f t="shared" si="16"/>
        <v>5.1405799999999999</v>
      </c>
      <c r="L27" s="16">
        <v>11430596</v>
      </c>
      <c r="M27" s="22">
        <f t="shared" si="15"/>
        <v>5.5811089999999997</v>
      </c>
      <c r="N27" s="16">
        <v>159376</v>
      </c>
      <c r="O27" s="25">
        <f t="shared" si="9"/>
        <v>5.2723389999999997</v>
      </c>
      <c r="P27" s="5">
        <f t="shared" si="10"/>
        <v>150430792</v>
      </c>
    </row>
    <row r="28" spans="1:16" x14ac:dyDescent="0.2">
      <c r="B28" s="2" t="s">
        <v>21</v>
      </c>
      <c r="C28" s="21">
        <f t="shared" si="11"/>
        <v>26.323032999999999</v>
      </c>
      <c r="D28" s="15">
        <v>29728649</v>
      </c>
      <c r="E28" s="21">
        <f t="shared" si="12"/>
        <v>28.889275000000001</v>
      </c>
      <c r="F28" s="15">
        <v>17746462</v>
      </c>
      <c r="G28" s="21">
        <f t="shared" si="13"/>
        <v>27.037468000000001</v>
      </c>
      <c r="H28" s="15">
        <v>22900202</v>
      </c>
      <c r="I28" s="21">
        <f t="shared" si="14"/>
        <v>22.515857</v>
      </c>
      <c r="J28" s="15">
        <v>38787368</v>
      </c>
      <c r="K28" s="21">
        <f t="shared" si="16"/>
        <v>41.347827000000002</v>
      </c>
      <c r="L28" s="15">
        <v>91941055</v>
      </c>
      <c r="M28" s="21">
        <f t="shared" si="15"/>
        <v>22.98226</v>
      </c>
      <c r="N28" s="15">
        <v>656289</v>
      </c>
      <c r="O28" s="24">
        <f t="shared" si="9"/>
        <v>27.045272000000001</v>
      </c>
      <c r="P28" s="3">
        <f t="shared" si="10"/>
        <v>771657894</v>
      </c>
    </row>
    <row r="29" spans="1:16" x14ac:dyDescent="0.2">
      <c r="B29" s="4" t="s">
        <v>22</v>
      </c>
      <c r="C29" s="22">
        <f t="shared" si="11"/>
        <v>8.6203439999999993</v>
      </c>
      <c r="D29" s="16">
        <v>9735625</v>
      </c>
      <c r="E29" s="22">
        <f t="shared" si="12"/>
        <v>7.7616909999999999</v>
      </c>
      <c r="F29" s="16">
        <v>4767948</v>
      </c>
      <c r="G29" s="22">
        <f t="shared" si="13"/>
        <v>7.433281</v>
      </c>
      <c r="H29" s="16">
        <v>6295842</v>
      </c>
      <c r="I29" s="22">
        <f t="shared" si="14"/>
        <v>9.1064179999999997</v>
      </c>
      <c r="J29" s="16">
        <v>15687344</v>
      </c>
      <c r="K29" s="22">
        <f t="shared" si="16"/>
        <v>4.7215920000000002</v>
      </c>
      <c r="L29" s="16">
        <v>10498936</v>
      </c>
      <c r="M29" s="22">
        <f t="shared" si="15"/>
        <v>8.2746279999999999</v>
      </c>
      <c r="N29" s="16">
        <v>236293</v>
      </c>
      <c r="O29" s="25">
        <f t="shared" si="9"/>
        <v>7.489751</v>
      </c>
      <c r="P29" s="5">
        <f t="shared" si="10"/>
        <v>213698189</v>
      </c>
    </row>
    <row r="30" spans="1:16" x14ac:dyDescent="0.2">
      <c r="B30" s="2" t="s">
        <v>28</v>
      </c>
      <c r="C30" s="21">
        <f t="shared" si="11"/>
        <v>1.7098720000000001</v>
      </c>
      <c r="D30" s="15">
        <v>1931091</v>
      </c>
      <c r="E30" s="21">
        <f t="shared" si="12"/>
        <v>1.581836</v>
      </c>
      <c r="F30" s="15">
        <v>971710</v>
      </c>
      <c r="G30" s="21">
        <f t="shared" si="13"/>
        <v>1.601709</v>
      </c>
      <c r="H30" s="15">
        <v>1356616</v>
      </c>
      <c r="I30" s="21">
        <f t="shared" si="14"/>
        <v>1.8162069999999999</v>
      </c>
      <c r="J30" s="15">
        <v>3128724</v>
      </c>
      <c r="K30" s="21">
        <f t="shared" si="16"/>
        <v>1.397783</v>
      </c>
      <c r="L30" s="15">
        <v>3108111</v>
      </c>
      <c r="M30" s="21">
        <f t="shared" si="15"/>
        <v>2.947438</v>
      </c>
      <c r="N30" s="15">
        <v>84168</v>
      </c>
      <c r="O30" s="24">
        <f t="shared" si="9"/>
        <v>1.579472</v>
      </c>
      <c r="P30" s="3">
        <f t="shared" si="10"/>
        <v>45065610</v>
      </c>
    </row>
    <row r="31" spans="1:16" x14ac:dyDescent="0.2">
      <c r="B31" s="4" t="s">
        <v>23</v>
      </c>
      <c r="C31" s="22">
        <f t="shared" si="11"/>
        <v>6.9533449999999997</v>
      </c>
      <c r="D31" s="16">
        <v>7852954</v>
      </c>
      <c r="E31" s="22">
        <f t="shared" si="12"/>
        <v>5.8417880000000002</v>
      </c>
      <c r="F31" s="16">
        <v>3588566</v>
      </c>
      <c r="G31" s="22">
        <f t="shared" si="13"/>
        <v>6.2692500000000004</v>
      </c>
      <c r="H31" s="16">
        <v>5309931</v>
      </c>
      <c r="I31" s="22">
        <f t="shared" si="14"/>
        <v>6.5693849999999996</v>
      </c>
      <c r="J31" s="16">
        <v>11316875</v>
      </c>
      <c r="K31" s="22">
        <f t="shared" si="16"/>
        <v>3.1624129999999999</v>
      </c>
      <c r="L31" s="16">
        <v>7031943</v>
      </c>
      <c r="M31" s="22">
        <f t="shared" si="15"/>
        <v>6.7022269999999997</v>
      </c>
      <c r="N31" s="16">
        <v>191391</v>
      </c>
      <c r="O31" s="25">
        <f t="shared" si="9"/>
        <v>6.1970929999999997</v>
      </c>
      <c r="P31" s="5">
        <f t="shared" si="10"/>
        <v>176815950</v>
      </c>
    </row>
    <row r="32" spans="1:16" x14ac:dyDescent="0.2">
      <c r="B32" s="2" t="s">
        <v>24</v>
      </c>
      <c r="C32" s="21">
        <f t="shared" si="11"/>
        <v>3.769895</v>
      </c>
      <c r="D32" s="15">
        <v>4257636</v>
      </c>
      <c r="E32" s="21">
        <f t="shared" si="12"/>
        <v>3.0236719999999999</v>
      </c>
      <c r="F32" s="15">
        <v>1857419</v>
      </c>
      <c r="G32" s="21">
        <f t="shared" si="13"/>
        <v>3.7686470000000001</v>
      </c>
      <c r="H32" s="15">
        <v>3191970</v>
      </c>
      <c r="I32" s="21">
        <f t="shared" si="14"/>
        <v>4.5367550000000003</v>
      </c>
      <c r="J32" s="15">
        <v>7815327</v>
      </c>
      <c r="K32" s="21">
        <f t="shared" si="16"/>
        <v>2.1003479999999999</v>
      </c>
      <c r="L32" s="15">
        <v>4670336</v>
      </c>
      <c r="M32" s="21">
        <f t="shared" si="15"/>
        <v>4.288856</v>
      </c>
      <c r="N32" s="15">
        <v>122474</v>
      </c>
      <c r="O32" s="24">
        <f t="shared" si="9"/>
        <v>3.747252</v>
      </c>
      <c r="P32" s="3">
        <f t="shared" si="10"/>
        <v>106916912</v>
      </c>
    </row>
    <row r="33" spans="2:16" x14ac:dyDescent="0.2">
      <c r="B33" s="4" t="s">
        <v>25</v>
      </c>
      <c r="C33" s="22">
        <f t="shared" si="11"/>
        <v>3.7559140000000002</v>
      </c>
      <c r="D33" s="16">
        <v>4241846</v>
      </c>
      <c r="E33" s="22">
        <f t="shared" si="12"/>
        <v>3.9700690000000001</v>
      </c>
      <c r="F33" s="16">
        <v>2438783</v>
      </c>
      <c r="G33" s="22">
        <f t="shared" si="13"/>
        <v>4.4230020000000003</v>
      </c>
      <c r="H33" s="16">
        <v>3746195</v>
      </c>
      <c r="I33" s="22">
        <f t="shared" si="14"/>
        <v>6.0453289999999997</v>
      </c>
      <c r="J33" s="16">
        <v>10414101</v>
      </c>
      <c r="K33" s="22">
        <f t="shared" si="16"/>
        <v>2.348287</v>
      </c>
      <c r="L33" s="16">
        <v>5221653</v>
      </c>
      <c r="M33" s="22">
        <f t="shared" si="15"/>
        <v>5.1698170000000001</v>
      </c>
      <c r="N33" s="16">
        <v>147631</v>
      </c>
      <c r="O33" s="25">
        <f t="shared" si="9"/>
        <v>4.5786480000000003</v>
      </c>
      <c r="P33" s="5">
        <f t="shared" si="10"/>
        <v>130638358</v>
      </c>
    </row>
    <row r="34" spans="2:16" x14ac:dyDescent="0.2">
      <c r="B34" s="2" t="s">
        <v>26</v>
      </c>
      <c r="C34" s="21">
        <f t="shared" si="11"/>
        <v>1.0028109999999999</v>
      </c>
      <c r="D34" s="15">
        <v>1132553</v>
      </c>
      <c r="E34" s="21">
        <f t="shared" si="12"/>
        <v>0.85542499999999999</v>
      </c>
      <c r="F34" s="15">
        <v>525481</v>
      </c>
      <c r="G34" s="21">
        <f t="shared" si="13"/>
        <v>2.8136670000000001</v>
      </c>
      <c r="H34" s="15">
        <v>2383120</v>
      </c>
      <c r="I34" s="21">
        <f t="shared" si="14"/>
        <v>5.9960950000000004</v>
      </c>
      <c r="J34" s="15">
        <v>10329287</v>
      </c>
      <c r="K34" s="21">
        <f t="shared" si="16"/>
        <v>3.047145</v>
      </c>
      <c r="L34" s="15">
        <v>6775634</v>
      </c>
      <c r="M34" s="21">
        <f t="shared" si="15"/>
        <v>2.286743</v>
      </c>
      <c r="N34" s="15">
        <v>65301</v>
      </c>
      <c r="O34" s="24">
        <f t="shared" si="9"/>
        <v>3.5746020000000001</v>
      </c>
      <c r="P34" s="3">
        <f t="shared" si="10"/>
        <v>101990839</v>
      </c>
    </row>
    <row r="35" spans="2:16" x14ac:dyDescent="0.2">
      <c r="B35" s="4" t="s">
        <v>29</v>
      </c>
      <c r="C35" s="22">
        <f t="shared" si="11"/>
        <v>1.4211259999999999</v>
      </c>
      <c r="D35" s="16">
        <v>1604988</v>
      </c>
      <c r="E35" s="22">
        <f t="shared" si="12"/>
        <v>1.4407019999999999</v>
      </c>
      <c r="F35" s="16">
        <v>885012</v>
      </c>
      <c r="G35" s="22">
        <f t="shared" si="13"/>
        <v>1.4050750000000001</v>
      </c>
      <c r="H35" s="16">
        <v>1190071</v>
      </c>
      <c r="I35" s="22">
        <f t="shared" si="14"/>
        <v>1.8094749999999999</v>
      </c>
      <c r="J35" s="16">
        <v>3117127</v>
      </c>
      <c r="K35" s="22">
        <f t="shared" si="16"/>
        <v>1.0905739999999999</v>
      </c>
      <c r="L35" s="16">
        <v>2425002</v>
      </c>
      <c r="M35" s="22">
        <f t="shared" si="15"/>
        <v>2.8566349999999998</v>
      </c>
      <c r="N35" s="16">
        <v>81575</v>
      </c>
      <c r="O35" s="25">
        <f t="shared" si="9"/>
        <v>1.4402550000000001</v>
      </c>
      <c r="P35" s="5">
        <f t="shared" si="10"/>
        <v>41093473</v>
      </c>
    </row>
    <row r="36" spans="2:16" ht="13.5" thickBot="1" x14ac:dyDescent="0.25">
      <c r="B36" s="2" t="s">
        <v>27</v>
      </c>
      <c r="C36" s="21">
        <f t="shared" si="11"/>
        <v>1.138312</v>
      </c>
      <c r="D36" s="15">
        <v>1285584</v>
      </c>
      <c r="E36" s="21">
        <f t="shared" si="12"/>
        <v>1.089934</v>
      </c>
      <c r="F36" s="15">
        <v>669538</v>
      </c>
      <c r="G36" s="21">
        <f t="shared" si="13"/>
        <v>2.2665649999999999</v>
      </c>
      <c r="H36" s="15">
        <v>1919736</v>
      </c>
      <c r="I36" s="21">
        <f t="shared" si="14"/>
        <v>3.5223909999999998</v>
      </c>
      <c r="J36" s="15">
        <v>6067913</v>
      </c>
      <c r="K36" s="21">
        <f t="shared" si="16"/>
        <v>0.937168</v>
      </c>
      <c r="L36" s="15">
        <v>2083887</v>
      </c>
      <c r="M36" s="21">
        <f t="shared" si="15"/>
        <v>2.5252889999999999</v>
      </c>
      <c r="N36" s="15">
        <v>72113</v>
      </c>
      <c r="O36" s="24">
        <f t="shared" si="9"/>
        <v>2.5356930000000002</v>
      </c>
      <c r="P36" s="3">
        <f t="shared" si="10"/>
        <v>72348593</v>
      </c>
    </row>
    <row r="37" spans="2:16" ht="13.5" thickBot="1" x14ac:dyDescent="0.25">
      <c r="B37" s="6" t="s">
        <v>10</v>
      </c>
      <c r="C37" s="23">
        <f>SUM(C24:C36)</f>
        <v>100</v>
      </c>
      <c r="D37" s="13">
        <f t="shared" ref="D37" si="17">SUM(D24:D36)</f>
        <v>112937780</v>
      </c>
      <c r="E37" s="23">
        <f>SUM(E24:E36)-0.000001</f>
        <v>99.999999999999986</v>
      </c>
      <c r="F37" s="13">
        <f t="shared" ref="F37" si="18">SUM(F24:F36)</f>
        <v>61429240</v>
      </c>
      <c r="G37" s="23">
        <f>SUM(G24:G36)</f>
        <v>99.999999999999986</v>
      </c>
      <c r="H37" s="13">
        <f>SUM(H24:H36)</f>
        <v>84698026</v>
      </c>
      <c r="I37" s="23">
        <f>SUM(I24:I36)+0.000001</f>
        <v>100</v>
      </c>
      <c r="J37" s="13">
        <f t="shared" ref="J37" si="19">SUM(J24:J36)</f>
        <v>172266894</v>
      </c>
      <c r="K37" s="23">
        <f>SUM(K24:K36)+0.000001</f>
        <v>100.00000000000001</v>
      </c>
      <c r="L37" s="13">
        <f t="shared" ref="L37" si="20">SUM(L24:L36)</f>
        <v>222360065</v>
      </c>
      <c r="M37" s="23">
        <f>SUM(M24:M36)</f>
        <v>99.999999999999986</v>
      </c>
      <c r="N37" s="13">
        <f t="shared" ref="N37" si="21">SUM(N24:N36)</f>
        <v>2855633</v>
      </c>
      <c r="O37" s="23">
        <f>ROUND(SUM(O24:O36),0)</f>
        <v>100</v>
      </c>
      <c r="P37" s="7">
        <f>SUM(P24:P36)</f>
        <v>2853208147</v>
      </c>
    </row>
    <row r="39" spans="2:16" x14ac:dyDescent="0.2">
      <c r="G39" s="17"/>
      <c r="I39" s="17"/>
    </row>
    <row r="40" spans="2:16" x14ac:dyDescent="0.2">
      <c r="G40" s="17"/>
      <c r="I40" s="17"/>
    </row>
    <row r="41" spans="2:16" x14ac:dyDescent="0.2">
      <c r="G41" s="17"/>
      <c r="I41" s="17"/>
    </row>
    <row r="42" spans="2:16" x14ac:dyDescent="0.2">
      <c r="G42" s="17"/>
      <c r="I42" s="17"/>
    </row>
    <row r="43" spans="2:16" x14ac:dyDescent="0.2">
      <c r="G43" s="17"/>
      <c r="I43" s="17"/>
    </row>
    <row r="44" spans="2:16" x14ac:dyDescent="0.2">
      <c r="G44" s="17"/>
      <c r="I44" s="17"/>
    </row>
    <row r="45" spans="2:16" x14ac:dyDescent="0.2">
      <c r="G45" s="17"/>
      <c r="I45" s="17"/>
    </row>
    <row r="46" spans="2:16" x14ac:dyDescent="0.2">
      <c r="G46" s="17"/>
      <c r="I46" s="17"/>
    </row>
    <row r="47" spans="2:16" x14ac:dyDescent="0.2">
      <c r="G47" s="17"/>
      <c r="I47" s="17"/>
    </row>
    <row r="48" spans="2:16" x14ac:dyDescent="0.2">
      <c r="G48" s="17"/>
      <c r="I48" s="17"/>
    </row>
    <row r="49" spans="7:9" x14ac:dyDescent="0.2">
      <c r="G49" s="17"/>
      <c r="I49" s="17"/>
    </row>
    <row r="50" spans="7:9" x14ac:dyDescent="0.2">
      <c r="G50" s="17"/>
      <c r="I50" s="17"/>
    </row>
    <row r="51" spans="7:9" x14ac:dyDescent="0.2">
      <c r="G51" s="17"/>
      <c r="I51" s="17"/>
    </row>
    <row r="52" spans="7:9" x14ac:dyDescent="0.2">
      <c r="G52" s="17"/>
      <c r="I52" s="17"/>
    </row>
    <row r="53" spans="7:9" x14ac:dyDescent="0.2">
      <c r="G53" s="17"/>
      <c r="I53" s="17"/>
    </row>
    <row r="54" spans="7:9" x14ac:dyDescent="0.2">
      <c r="G54" s="17"/>
      <c r="I54" s="17"/>
    </row>
    <row r="55" spans="7:9" x14ac:dyDescent="0.2">
      <c r="G55" s="17"/>
      <c r="I55" s="17"/>
    </row>
  </sheetData>
  <mergeCells count="19">
    <mergeCell ref="G21:H22"/>
    <mergeCell ref="I21:J22"/>
    <mergeCell ref="K21:L22"/>
    <mergeCell ref="O21:P22"/>
    <mergeCell ref="K3:L4"/>
    <mergeCell ref="M21:N22"/>
    <mergeCell ref="B1:P1"/>
    <mergeCell ref="C22:D22"/>
    <mergeCell ref="M3:N4"/>
    <mergeCell ref="E4:F4"/>
    <mergeCell ref="B20:N20"/>
    <mergeCell ref="B21:B23"/>
    <mergeCell ref="C21:D21"/>
    <mergeCell ref="B3:B5"/>
    <mergeCell ref="C3:D4"/>
    <mergeCell ref="E3:F3"/>
    <mergeCell ref="G3:H4"/>
    <mergeCell ref="I3:J4"/>
    <mergeCell ref="E21:F22"/>
  </mergeCells>
  <pageMargins left="0.7" right="0.7" top="0.75" bottom="0.75" header="0.3" footer="0.3"/>
  <pageSetup paperSize="5" orientation="landscape" r:id="rId1"/>
  <ignoredErrors>
    <ignoredError sqref="O37 E19:G19 M19 I37:K3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A.Valdez</dc:creator>
  <cp:lastModifiedBy>Martha Rosado</cp:lastModifiedBy>
  <dcterms:created xsi:type="dcterms:W3CDTF">2020-02-14T15:20:08Z</dcterms:created>
  <dcterms:modified xsi:type="dcterms:W3CDTF">2026-01-13T22:18:25Z</dcterms:modified>
</cp:coreProperties>
</file>